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ogasa\Desktop\220124 私立幼稚園の処遇改善に係る事業について②\04 申請書類関係\"/>
    </mc:Choice>
  </mc:AlternateContent>
  <xr:revisionPtr revIDLastSave="0" documentId="13_ncr:1_{B9BCF3E2-F34B-4AA5-B004-B5CE4078DFC6}" xr6:coauthVersionLast="47" xr6:coauthVersionMax="47" xr10:uidLastSave="{00000000-0000-0000-0000-000000000000}"/>
  <bookViews>
    <workbookView xWindow="-120" yWindow="-120" windowWidth="29040" windowHeight="15840" tabRatio="723" xr2:uid="{00000000-000D-0000-FFFF-FFFF00000000}"/>
  </bookViews>
  <sheets>
    <sheet name="総括表" sheetId="3" r:id="rId1"/>
    <sheet name="交付申請額（上限額）の算定" sheetId="5" r:id="rId2"/>
    <sheet name="計画書・報告書" sheetId="2" r:id="rId3"/>
    <sheet name="チェックリスト（申請時）" sheetId="1" r:id="rId4"/>
    <sheet name="チェックリスト（実績報告時）" sheetId="4" r:id="rId5"/>
    <sheet name="【作業不要】交付額の算定" sheetId="7" r:id="rId6"/>
    <sheet name="【都道府県用】総括表（様式貼付用）" sheetId="6" r:id="rId7"/>
  </sheets>
  <definedNames>
    <definedName name="_xlnm.Print_Area" localSheetId="4">'チェックリスト（実績報告時）'!$A$1:$I$25</definedName>
    <definedName name="_xlnm.Print_Area" localSheetId="3">'チェックリスト（申請時）'!$A$1:$I$24</definedName>
    <definedName name="_xlnm.Print_Area" localSheetId="2">計画書・報告書!$A$2:$CB$68</definedName>
    <definedName name="_xlnm.Print_Area" localSheetId="0">総括表!$A$1:$T$10</definedName>
    <definedName name="_xlnm.Print_Titles" localSheetId="2">計画書・報告書!$A:$E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2" l="1"/>
  <c r="P64" i="2"/>
  <c r="BX64" i="2"/>
  <c r="BW64" i="2"/>
  <c r="BS64" i="2"/>
  <c r="BR64" i="2"/>
  <c r="BO64" i="2"/>
  <c r="BN64" i="2"/>
  <c r="BJ64" i="2"/>
  <c r="BI64" i="2"/>
  <c r="BV62" i="2"/>
  <c r="BZ62" i="2" s="1"/>
  <c r="BT62" i="2"/>
  <c r="BM62" i="2"/>
  <c r="BQ62" i="2" s="1"/>
  <c r="BK62" i="2"/>
  <c r="BV61" i="2"/>
  <c r="BZ61" i="2" s="1"/>
  <c r="BT61" i="2"/>
  <c r="BM61" i="2"/>
  <c r="BQ61" i="2" s="1"/>
  <c r="BK61" i="2"/>
  <c r="BV60" i="2"/>
  <c r="BZ60" i="2" s="1"/>
  <c r="BT60" i="2"/>
  <c r="BM60" i="2"/>
  <c r="BQ60" i="2" s="1"/>
  <c r="BK60" i="2"/>
  <c r="BV59" i="2"/>
  <c r="BZ59" i="2" s="1"/>
  <c r="BT59" i="2"/>
  <c r="BM59" i="2"/>
  <c r="BQ59" i="2" s="1"/>
  <c r="BK59" i="2"/>
  <c r="BV58" i="2"/>
  <c r="BZ58" i="2" s="1"/>
  <c r="BT58" i="2"/>
  <c r="BM58" i="2"/>
  <c r="BQ58" i="2" s="1"/>
  <c r="BK58" i="2"/>
  <c r="BV57" i="2"/>
  <c r="BZ57" i="2" s="1"/>
  <c r="BT57" i="2"/>
  <c r="BM57" i="2"/>
  <c r="BQ57" i="2" s="1"/>
  <c r="BK57" i="2"/>
  <c r="BV56" i="2"/>
  <c r="BZ56" i="2" s="1"/>
  <c r="BT56" i="2"/>
  <c r="BM56" i="2"/>
  <c r="BQ56" i="2" s="1"/>
  <c r="BK56" i="2"/>
  <c r="BV55" i="2"/>
  <c r="BZ55" i="2" s="1"/>
  <c r="BT55" i="2"/>
  <c r="BM55" i="2"/>
  <c r="BQ55" i="2" s="1"/>
  <c r="BK55" i="2"/>
  <c r="BV54" i="2"/>
  <c r="BZ54" i="2" s="1"/>
  <c r="BT54" i="2"/>
  <c r="BM54" i="2"/>
  <c r="BQ54" i="2" s="1"/>
  <c r="BK54" i="2"/>
  <c r="BV53" i="2"/>
  <c r="BZ53" i="2" s="1"/>
  <c r="BT53" i="2"/>
  <c r="BM53" i="2"/>
  <c r="BQ53" i="2" s="1"/>
  <c r="BK53" i="2"/>
  <c r="BV52" i="2"/>
  <c r="BZ52" i="2" s="1"/>
  <c r="BT52" i="2"/>
  <c r="BM52" i="2"/>
  <c r="BQ52" i="2" s="1"/>
  <c r="BK52" i="2"/>
  <c r="BV51" i="2"/>
  <c r="BZ51" i="2" s="1"/>
  <c r="BT51" i="2"/>
  <c r="BM51" i="2"/>
  <c r="BQ51" i="2" s="1"/>
  <c r="BK51" i="2"/>
  <c r="BV50" i="2"/>
  <c r="BZ50" i="2" s="1"/>
  <c r="BT50" i="2"/>
  <c r="BM50" i="2"/>
  <c r="BQ50" i="2" s="1"/>
  <c r="BK50" i="2"/>
  <c r="BV49" i="2"/>
  <c r="BZ49" i="2" s="1"/>
  <c r="BT49" i="2"/>
  <c r="BM49" i="2"/>
  <c r="BQ49" i="2" s="1"/>
  <c r="BK49" i="2"/>
  <c r="BV48" i="2"/>
  <c r="BZ48" i="2" s="1"/>
  <c r="BT48" i="2"/>
  <c r="BM48" i="2"/>
  <c r="BQ48" i="2" s="1"/>
  <c r="BK48" i="2"/>
  <c r="BV47" i="2"/>
  <c r="BZ47" i="2" s="1"/>
  <c r="BT47" i="2"/>
  <c r="BM47" i="2"/>
  <c r="BQ47" i="2" s="1"/>
  <c r="BK47" i="2"/>
  <c r="BV46" i="2"/>
  <c r="BZ46" i="2" s="1"/>
  <c r="BT46" i="2"/>
  <c r="BM46" i="2"/>
  <c r="BQ46" i="2" s="1"/>
  <c r="BK46" i="2"/>
  <c r="BV45" i="2"/>
  <c r="BZ45" i="2" s="1"/>
  <c r="BT45" i="2"/>
  <c r="BM45" i="2"/>
  <c r="BQ45" i="2" s="1"/>
  <c r="BK45" i="2"/>
  <c r="BV44" i="2"/>
  <c r="BZ44" i="2" s="1"/>
  <c r="BT44" i="2"/>
  <c r="BM44" i="2"/>
  <c r="BQ44" i="2" s="1"/>
  <c r="BK44" i="2"/>
  <c r="BV43" i="2"/>
  <c r="BZ43" i="2" s="1"/>
  <c r="BT43" i="2"/>
  <c r="BM43" i="2"/>
  <c r="BQ43" i="2" s="1"/>
  <c r="BK43" i="2"/>
  <c r="BV42" i="2"/>
  <c r="BZ42" i="2" s="1"/>
  <c r="BT42" i="2"/>
  <c r="BM42" i="2"/>
  <c r="BQ42" i="2" s="1"/>
  <c r="BK42" i="2"/>
  <c r="BV41" i="2"/>
  <c r="BZ41" i="2" s="1"/>
  <c r="BT41" i="2"/>
  <c r="BM41" i="2"/>
  <c r="BQ41" i="2" s="1"/>
  <c r="BK41" i="2"/>
  <c r="BZ40" i="2"/>
  <c r="BV40" i="2"/>
  <c r="BT40" i="2"/>
  <c r="BM40" i="2"/>
  <c r="BQ40" i="2" s="1"/>
  <c r="BK40" i="2"/>
  <c r="BV39" i="2"/>
  <c r="BZ39" i="2" s="1"/>
  <c r="BT39" i="2"/>
  <c r="BM39" i="2"/>
  <c r="BQ39" i="2" s="1"/>
  <c r="BK39" i="2"/>
  <c r="BV38" i="2"/>
  <c r="BZ38" i="2" s="1"/>
  <c r="BT38" i="2"/>
  <c r="BQ38" i="2"/>
  <c r="BM38" i="2"/>
  <c r="BK38" i="2"/>
  <c r="BV37" i="2"/>
  <c r="BZ37" i="2" s="1"/>
  <c r="BT37" i="2"/>
  <c r="BM37" i="2"/>
  <c r="BQ37" i="2" s="1"/>
  <c r="BK37" i="2"/>
  <c r="BV36" i="2"/>
  <c r="BZ36" i="2" s="1"/>
  <c r="BT36" i="2"/>
  <c r="BM36" i="2"/>
  <c r="BQ36" i="2" s="1"/>
  <c r="BK36" i="2"/>
  <c r="BV35" i="2"/>
  <c r="BZ35" i="2" s="1"/>
  <c r="BT35" i="2"/>
  <c r="BQ35" i="2"/>
  <c r="BM35" i="2"/>
  <c r="BK35" i="2"/>
  <c r="BV34" i="2"/>
  <c r="BZ34" i="2" s="1"/>
  <c r="BT34" i="2"/>
  <c r="BM34" i="2"/>
  <c r="BQ34" i="2" s="1"/>
  <c r="BK34" i="2"/>
  <c r="BV33" i="2"/>
  <c r="BZ33" i="2" s="1"/>
  <c r="BT33" i="2"/>
  <c r="BM33" i="2"/>
  <c r="BQ33" i="2" s="1"/>
  <c r="BK33" i="2"/>
  <c r="BZ32" i="2"/>
  <c r="BV32" i="2"/>
  <c r="BT32" i="2"/>
  <c r="BM32" i="2"/>
  <c r="BQ32" i="2" s="1"/>
  <c r="BK32" i="2"/>
  <c r="BV31" i="2"/>
  <c r="BZ31" i="2" s="1"/>
  <c r="BT31" i="2"/>
  <c r="BM31" i="2"/>
  <c r="BQ31" i="2" s="1"/>
  <c r="BK31" i="2"/>
  <c r="BV30" i="2"/>
  <c r="BZ30" i="2" s="1"/>
  <c r="BT30" i="2"/>
  <c r="BQ30" i="2"/>
  <c r="BM30" i="2"/>
  <c r="BK30" i="2"/>
  <c r="BV29" i="2"/>
  <c r="BZ29" i="2" s="1"/>
  <c r="BT29" i="2"/>
  <c r="BM29" i="2"/>
  <c r="BQ29" i="2" s="1"/>
  <c r="BK29" i="2"/>
  <c r="BZ28" i="2"/>
  <c r="BV28" i="2"/>
  <c r="BT28" i="2"/>
  <c r="BM28" i="2"/>
  <c r="BQ28" i="2" s="1"/>
  <c r="BK28" i="2"/>
  <c r="BZ27" i="2"/>
  <c r="BV27" i="2"/>
  <c r="BT27" i="2"/>
  <c r="BM27" i="2"/>
  <c r="BQ27" i="2" s="1"/>
  <c r="BK27" i="2"/>
  <c r="BV26" i="2"/>
  <c r="BZ26" i="2" s="1"/>
  <c r="BT26" i="2"/>
  <c r="BQ26" i="2"/>
  <c r="BM26" i="2"/>
  <c r="BK26" i="2"/>
  <c r="BV25" i="2"/>
  <c r="BZ25" i="2" s="1"/>
  <c r="BT25" i="2"/>
  <c r="BM25" i="2"/>
  <c r="BQ25" i="2" s="1"/>
  <c r="BK25" i="2"/>
  <c r="BV24" i="2"/>
  <c r="BZ24" i="2" s="1"/>
  <c r="BT24" i="2"/>
  <c r="BM24" i="2"/>
  <c r="BQ24" i="2" s="1"/>
  <c r="BK24" i="2"/>
  <c r="BZ23" i="2"/>
  <c r="BV23" i="2"/>
  <c r="BT23" i="2"/>
  <c r="BM23" i="2"/>
  <c r="BQ23" i="2" s="1"/>
  <c r="BK23" i="2"/>
  <c r="BV22" i="2"/>
  <c r="BZ22" i="2" s="1"/>
  <c r="BT22" i="2"/>
  <c r="BQ22" i="2"/>
  <c r="BM22" i="2"/>
  <c r="BK22" i="2"/>
  <c r="BV21" i="2"/>
  <c r="BZ21" i="2" s="1"/>
  <c r="BT21" i="2"/>
  <c r="BM21" i="2"/>
  <c r="BQ21" i="2" s="1"/>
  <c r="BK21" i="2"/>
  <c r="BV20" i="2"/>
  <c r="BZ20" i="2" s="1"/>
  <c r="BT20" i="2"/>
  <c r="BM20" i="2"/>
  <c r="BQ20" i="2" s="1"/>
  <c r="BK20" i="2"/>
  <c r="BV19" i="2"/>
  <c r="BZ19" i="2" s="1"/>
  <c r="BT19" i="2"/>
  <c r="BM19" i="2"/>
  <c r="BQ19" i="2" s="1"/>
  <c r="BK19" i="2"/>
  <c r="BV18" i="2"/>
  <c r="BZ18" i="2" s="1"/>
  <c r="BT18" i="2"/>
  <c r="BQ18" i="2"/>
  <c r="BM18" i="2"/>
  <c r="BK18" i="2"/>
  <c r="BV17" i="2"/>
  <c r="BZ17" i="2" s="1"/>
  <c r="BT17" i="2"/>
  <c r="BM17" i="2"/>
  <c r="BQ17" i="2" s="1"/>
  <c r="BK17" i="2"/>
  <c r="BZ16" i="2"/>
  <c r="BV16" i="2"/>
  <c r="BT16" i="2"/>
  <c r="BM16" i="2"/>
  <c r="BQ16" i="2" s="1"/>
  <c r="BK16" i="2"/>
  <c r="BV15" i="2"/>
  <c r="BZ15" i="2" s="1"/>
  <c r="BT15" i="2"/>
  <c r="BM15" i="2"/>
  <c r="BQ15" i="2" s="1"/>
  <c r="BK15" i="2"/>
  <c r="BV14" i="2"/>
  <c r="BZ14" i="2" s="1"/>
  <c r="BT14" i="2"/>
  <c r="BQ14" i="2"/>
  <c r="BM14" i="2"/>
  <c r="BK14" i="2"/>
  <c r="BV13" i="2"/>
  <c r="BZ13" i="2" s="1"/>
  <c r="BT13" i="2"/>
  <c r="BM13" i="2"/>
  <c r="BQ13" i="2" s="1"/>
  <c r="BK13" i="2"/>
  <c r="BZ12" i="2"/>
  <c r="BV12" i="2"/>
  <c r="BT12" i="2"/>
  <c r="BM12" i="2"/>
  <c r="BQ12" i="2" s="1"/>
  <c r="BK12" i="2"/>
  <c r="BF64" i="2"/>
  <c r="BE64" i="2"/>
  <c r="BA64" i="2"/>
  <c r="AZ64" i="2"/>
  <c r="AW64" i="2"/>
  <c r="AV64" i="2"/>
  <c r="AR64" i="2"/>
  <c r="AQ64" i="2"/>
  <c r="AN64" i="2"/>
  <c r="AM64" i="2"/>
  <c r="AI64" i="2"/>
  <c r="AH64" i="2"/>
  <c r="BD62" i="2"/>
  <c r="BH62" i="2" s="1"/>
  <c r="BB62" i="2"/>
  <c r="AU62" i="2"/>
  <c r="AY62" i="2" s="1"/>
  <c r="AS62" i="2"/>
  <c r="AL62" i="2"/>
  <c r="AP62" i="2" s="1"/>
  <c r="AJ62" i="2"/>
  <c r="BD61" i="2"/>
  <c r="BH61" i="2" s="1"/>
  <c r="BB61" i="2"/>
  <c r="AU61" i="2"/>
  <c r="AY61" i="2" s="1"/>
  <c r="AS61" i="2"/>
  <c r="AL61" i="2"/>
  <c r="AP61" i="2" s="1"/>
  <c r="AJ61" i="2"/>
  <c r="BD60" i="2"/>
  <c r="BH60" i="2" s="1"/>
  <c r="BB60" i="2"/>
  <c r="AU60" i="2"/>
  <c r="AY60" i="2" s="1"/>
  <c r="AS60" i="2"/>
  <c r="AL60" i="2"/>
  <c r="AP60" i="2" s="1"/>
  <c r="AJ60" i="2"/>
  <c r="BD59" i="2"/>
  <c r="BH59" i="2" s="1"/>
  <c r="BB59" i="2"/>
  <c r="AU59" i="2"/>
  <c r="AY59" i="2" s="1"/>
  <c r="AS59" i="2"/>
  <c r="AL59" i="2"/>
  <c r="AP59" i="2" s="1"/>
  <c r="AJ59" i="2"/>
  <c r="BD58" i="2"/>
  <c r="BH58" i="2" s="1"/>
  <c r="BB58" i="2"/>
  <c r="AU58" i="2"/>
  <c r="AY58" i="2" s="1"/>
  <c r="AS58" i="2"/>
  <c r="AL58" i="2"/>
  <c r="AP58" i="2" s="1"/>
  <c r="AJ58" i="2"/>
  <c r="BD57" i="2"/>
  <c r="BH57" i="2" s="1"/>
  <c r="BB57" i="2"/>
  <c r="AU57" i="2"/>
  <c r="AY57" i="2" s="1"/>
  <c r="AS57" i="2"/>
  <c r="AL57" i="2"/>
  <c r="AP57" i="2" s="1"/>
  <c r="AJ57" i="2"/>
  <c r="BD56" i="2"/>
  <c r="BH56" i="2" s="1"/>
  <c r="BB56" i="2"/>
  <c r="AU56" i="2"/>
  <c r="AY56" i="2" s="1"/>
  <c r="AS56" i="2"/>
  <c r="AL56" i="2"/>
  <c r="AP56" i="2" s="1"/>
  <c r="AJ56" i="2"/>
  <c r="BD55" i="2"/>
  <c r="BH55" i="2" s="1"/>
  <c r="BB55" i="2"/>
  <c r="AU55" i="2"/>
  <c r="AY55" i="2" s="1"/>
  <c r="AS55" i="2"/>
  <c r="AL55" i="2"/>
  <c r="AP55" i="2" s="1"/>
  <c r="AJ55" i="2"/>
  <c r="BD54" i="2"/>
  <c r="BH54" i="2" s="1"/>
  <c r="BB54" i="2"/>
  <c r="AU54" i="2"/>
  <c r="AY54" i="2" s="1"/>
  <c r="AS54" i="2"/>
  <c r="AL54" i="2"/>
  <c r="AP54" i="2" s="1"/>
  <c r="AJ54" i="2"/>
  <c r="BD53" i="2"/>
  <c r="BH53" i="2" s="1"/>
  <c r="BB53" i="2"/>
  <c r="AU53" i="2"/>
  <c r="AY53" i="2" s="1"/>
  <c r="AS53" i="2"/>
  <c r="AL53" i="2"/>
  <c r="AP53" i="2" s="1"/>
  <c r="AJ53" i="2"/>
  <c r="BD52" i="2"/>
  <c r="BH52" i="2" s="1"/>
  <c r="BB52" i="2"/>
  <c r="AU52" i="2"/>
  <c r="AY52" i="2" s="1"/>
  <c r="AS52" i="2"/>
  <c r="AL52" i="2"/>
  <c r="AP52" i="2" s="1"/>
  <c r="AJ52" i="2"/>
  <c r="BD51" i="2"/>
  <c r="BH51" i="2" s="1"/>
  <c r="BB51" i="2"/>
  <c r="AU51" i="2"/>
  <c r="AY51" i="2" s="1"/>
  <c r="AS51" i="2"/>
  <c r="AL51" i="2"/>
  <c r="AP51" i="2" s="1"/>
  <c r="AJ51" i="2"/>
  <c r="BD50" i="2"/>
  <c r="BH50" i="2" s="1"/>
  <c r="BB50" i="2"/>
  <c r="AU50" i="2"/>
  <c r="AY50" i="2" s="1"/>
  <c r="AS50" i="2"/>
  <c r="AL50" i="2"/>
  <c r="AP50" i="2" s="1"/>
  <c r="AJ50" i="2"/>
  <c r="BD49" i="2"/>
  <c r="BH49" i="2" s="1"/>
  <c r="BB49" i="2"/>
  <c r="AU49" i="2"/>
  <c r="AY49" i="2" s="1"/>
  <c r="AS49" i="2"/>
  <c r="AL49" i="2"/>
  <c r="AP49" i="2" s="1"/>
  <c r="AJ49" i="2"/>
  <c r="BD48" i="2"/>
  <c r="BH48" i="2" s="1"/>
  <c r="BB48" i="2"/>
  <c r="AU48" i="2"/>
  <c r="AY48" i="2" s="1"/>
  <c r="AS48" i="2"/>
  <c r="AL48" i="2"/>
  <c r="AP48" i="2" s="1"/>
  <c r="AJ48" i="2"/>
  <c r="BD47" i="2"/>
  <c r="BH47" i="2" s="1"/>
  <c r="BB47" i="2"/>
  <c r="AU47" i="2"/>
  <c r="AY47" i="2" s="1"/>
  <c r="AS47" i="2"/>
  <c r="AL47" i="2"/>
  <c r="AP47" i="2" s="1"/>
  <c r="AJ47" i="2"/>
  <c r="BD46" i="2"/>
  <c r="BH46" i="2" s="1"/>
  <c r="BB46" i="2"/>
  <c r="AU46" i="2"/>
  <c r="AY46" i="2" s="1"/>
  <c r="AS46" i="2"/>
  <c r="AL46" i="2"/>
  <c r="AP46" i="2" s="1"/>
  <c r="AJ46" i="2"/>
  <c r="BD45" i="2"/>
  <c r="BH45" i="2" s="1"/>
  <c r="BB45" i="2"/>
  <c r="AU45" i="2"/>
  <c r="AY45" i="2" s="1"/>
  <c r="AS45" i="2"/>
  <c r="AL45" i="2"/>
  <c r="AP45" i="2" s="1"/>
  <c r="AJ45" i="2"/>
  <c r="BD44" i="2"/>
  <c r="BH44" i="2" s="1"/>
  <c r="BB44" i="2"/>
  <c r="AU44" i="2"/>
  <c r="AY44" i="2" s="1"/>
  <c r="AS44" i="2"/>
  <c r="AL44" i="2"/>
  <c r="AP44" i="2" s="1"/>
  <c r="AJ44" i="2"/>
  <c r="BD43" i="2"/>
  <c r="BH43" i="2" s="1"/>
  <c r="BB43" i="2"/>
  <c r="AU43" i="2"/>
  <c r="AY43" i="2" s="1"/>
  <c r="AS43" i="2"/>
  <c r="AL43" i="2"/>
  <c r="AP43" i="2" s="1"/>
  <c r="AJ43" i="2"/>
  <c r="BD42" i="2"/>
  <c r="BH42" i="2" s="1"/>
  <c r="BB42" i="2"/>
  <c r="AU42" i="2"/>
  <c r="AY42" i="2" s="1"/>
  <c r="AS42" i="2"/>
  <c r="AL42" i="2"/>
  <c r="AP42" i="2" s="1"/>
  <c r="AJ42" i="2"/>
  <c r="BD41" i="2"/>
  <c r="BH41" i="2" s="1"/>
  <c r="BB41" i="2"/>
  <c r="AU41" i="2"/>
  <c r="AY41" i="2" s="1"/>
  <c r="AS41" i="2"/>
  <c r="AL41" i="2"/>
  <c r="AP41" i="2" s="1"/>
  <c r="AJ41" i="2"/>
  <c r="BD40" i="2"/>
  <c r="BH40" i="2" s="1"/>
  <c r="BB40" i="2"/>
  <c r="AU40" i="2"/>
  <c r="AY40" i="2" s="1"/>
  <c r="AS40" i="2"/>
  <c r="AL40" i="2"/>
  <c r="AP40" i="2" s="1"/>
  <c r="AJ40" i="2"/>
  <c r="BD39" i="2"/>
  <c r="BH39" i="2" s="1"/>
  <c r="BB39" i="2"/>
  <c r="AY39" i="2"/>
  <c r="AU39" i="2"/>
  <c r="AS39" i="2"/>
  <c r="AL39" i="2"/>
  <c r="AP39" i="2" s="1"/>
  <c r="AJ39" i="2"/>
  <c r="BD38" i="2"/>
  <c r="BH38" i="2" s="1"/>
  <c r="BB38" i="2"/>
  <c r="AU38" i="2"/>
  <c r="AY38" i="2" s="1"/>
  <c r="AS38" i="2"/>
  <c r="AL38" i="2"/>
  <c r="AP38" i="2" s="1"/>
  <c r="AJ38" i="2"/>
  <c r="BD37" i="2"/>
  <c r="BH37" i="2" s="1"/>
  <c r="BB37" i="2"/>
  <c r="AU37" i="2"/>
  <c r="AY37" i="2" s="1"/>
  <c r="AS37" i="2"/>
  <c r="AL37" i="2"/>
  <c r="AP37" i="2" s="1"/>
  <c r="AJ37" i="2"/>
  <c r="BD36" i="2"/>
  <c r="BH36" i="2" s="1"/>
  <c r="BB36" i="2"/>
  <c r="AU36" i="2"/>
  <c r="AY36" i="2" s="1"/>
  <c r="AS36" i="2"/>
  <c r="AL36" i="2"/>
  <c r="AP36" i="2" s="1"/>
  <c r="AJ36" i="2"/>
  <c r="BD35" i="2"/>
  <c r="BH35" i="2" s="1"/>
  <c r="BB35" i="2"/>
  <c r="AY35" i="2"/>
  <c r="AU35" i="2"/>
  <c r="AS35" i="2"/>
  <c r="AL35" i="2"/>
  <c r="AP35" i="2" s="1"/>
  <c r="AJ35" i="2"/>
  <c r="BD34" i="2"/>
  <c r="BH34" i="2" s="1"/>
  <c r="BB34" i="2"/>
  <c r="AU34" i="2"/>
  <c r="AY34" i="2" s="1"/>
  <c r="AS34" i="2"/>
  <c r="AL34" i="2"/>
  <c r="AP34" i="2" s="1"/>
  <c r="AJ34" i="2"/>
  <c r="BD33" i="2"/>
  <c r="BH33" i="2" s="1"/>
  <c r="BB33" i="2"/>
  <c r="AU33" i="2"/>
  <c r="AY33" i="2" s="1"/>
  <c r="AS33" i="2"/>
  <c r="AL33" i="2"/>
  <c r="AP33" i="2" s="1"/>
  <c r="AJ33" i="2"/>
  <c r="BD32" i="2"/>
  <c r="BH32" i="2" s="1"/>
  <c r="BB32" i="2"/>
  <c r="AY32" i="2"/>
  <c r="AU32" i="2"/>
  <c r="AS32" i="2"/>
  <c r="AL32" i="2"/>
  <c r="AP32" i="2" s="1"/>
  <c r="AJ32" i="2"/>
  <c r="BD31" i="2"/>
  <c r="BH31" i="2" s="1"/>
  <c r="BB31" i="2"/>
  <c r="AU31" i="2"/>
  <c r="AY31" i="2" s="1"/>
  <c r="AS31" i="2"/>
  <c r="AL31" i="2"/>
  <c r="AP31" i="2" s="1"/>
  <c r="AJ31" i="2"/>
  <c r="BD30" i="2"/>
  <c r="BH30" i="2" s="1"/>
  <c r="BB30" i="2"/>
  <c r="AU30" i="2"/>
  <c r="AY30" i="2" s="1"/>
  <c r="AS30" i="2"/>
  <c r="AL30" i="2"/>
  <c r="AP30" i="2" s="1"/>
  <c r="AJ30" i="2"/>
  <c r="BD29" i="2"/>
  <c r="BH29" i="2" s="1"/>
  <c r="BB29" i="2"/>
  <c r="AU29" i="2"/>
  <c r="AY29" i="2" s="1"/>
  <c r="AS29" i="2"/>
  <c r="AL29" i="2"/>
  <c r="AP29" i="2" s="1"/>
  <c r="AJ29" i="2"/>
  <c r="BD28" i="2"/>
  <c r="BH28" i="2" s="1"/>
  <c r="BB28" i="2"/>
  <c r="AU28" i="2"/>
  <c r="AY28" i="2" s="1"/>
  <c r="AS28" i="2"/>
  <c r="AL28" i="2"/>
  <c r="AP28" i="2" s="1"/>
  <c r="AJ28" i="2"/>
  <c r="BD27" i="2"/>
  <c r="BH27" i="2" s="1"/>
  <c r="BB27" i="2"/>
  <c r="AU27" i="2"/>
  <c r="AY27" i="2" s="1"/>
  <c r="AS27" i="2"/>
  <c r="AL27" i="2"/>
  <c r="AP27" i="2" s="1"/>
  <c r="AJ27" i="2"/>
  <c r="BD26" i="2"/>
  <c r="BH26" i="2" s="1"/>
  <c r="BB26" i="2"/>
  <c r="AU26" i="2"/>
  <c r="AY26" i="2" s="1"/>
  <c r="AS26" i="2"/>
  <c r="AL26" i="2"/>
  <c r="AP26" i="2" s="1"/>
  <c r="AJ26" i="2"/>
  <c r="BD25" i="2"/>
  <c r="BH25" i="2" s="1"/>
  <c r="BB25" i="2"/>
  <c r="AU25" i="2"/>
  <c r="AY25" i="2" s="1"/>
  <c r="AS25" i="2"/>
  <c r="AL25" i="2"/>
  <c r="AP25" i="2" s="1"/>
  <c r="AJ25" i="2"/>
  <c r="BH24" i="2"/>
  <c r="BD24" i="2"/>
  <c r="BB24" i="2"/>
  <c r="AU24" i="2"/>
  <c r="AY24" i="2" s="1"/>
  <c r="AS24" i="2"/>
  <c r="AL24" i="2"/>
  <c r="AP24" i="2" s="1"/>
  <c r="AJ24" i="2"/>
  <c r="BD23" i="2"/>
  <c r="BH23" i="2" s="1"/>
  <c r="BB23" i="2"/>
  <c r="AU23" i="2"/>
  <c r="AY23" i="2" s="1"/>
  <c r="AS23" i="2"/>
  <c r="AL23" i="2"/>
  <c r="AP23" i="2" s="1"/>
  <c r="AJ23" i="2"/>
  <c r="BD22" i="2"/>
  <c r="BH22" i="2" s="1"/>
  <c r="BB22" i="2"/>
  <c r="AU22" i="2"/>
  <c r="AY22" i="2" s="1"/>
  <c r="AS22" i="2"/>
  <c r="AL22" i="2"/>
  <c r="AP22" i="2" s="1"/>
  <c r="AJ22" i="2"/>
  <c r="BH21" i="2"/>
  <c r="BD21" i="2"/>
  <c r="BB21" i="2"/>
  <c r="AU21" i="2"/>
  <c r="AY21" i="2" s="1"/>
  <c r="AS21" i="2"/>
  <c r="AL21" i="2"/>
  <c r="AP21" i="2" s="1"/>
  <c r="AJ21" i="2"/>
  <c r="BD20" i="2"/>
  <c r="BH20" i="2" s="1"/>
  <c r="BB20" i="2"/>
  <c r="AU20" i="2"/>
  <c r="AY20" i="2" s="1"/>
  <c r="AS20" i="2"/>
  <c r="AL20" i="2"/>
  <c r="AP20" i="2" s="1"/>
  <c r="AJ20" i="2"/>
  <c r="BD19" i="2"/>
  <c r="BH19" i="2" s="1"/>
  <c r="BB19" i="2"/>
  <c r="AY19" i="2"/>
  <c r="AU19" i="2"/>
  <c r="AS19" i="2"/>
  <c r="AL19" i="2"/>
  <c r="AP19" i="2" s="1"/>
  <c r="AJ19" i="2"/>
  <c r="BD18" i="2"/>
  <c r="BH18" i="2" s="1"/>
  <c r="BB18" i="2"/>
  <c r="AU18" i="2"/>
  <c r="AY18" i="2" s="1"/>
  <c r="AS18" i="2"/>
  <c r="AL18" i="2"/>
  <c r="AP18" i="2" s="1"/>
  <c r="AJ18" i="2"/>
  <c r="BD17" i="2"/>
  <c r="BH17" i="2" s="1"/>
  <c r="BB17" i="2"/>
  <c r="AU17" i="2"/>
  <c r="AY17" i="2" s="1"/>
  <c r="AS17" i="2"/>
  <c r="AL17" i="2"/>
  <c r="AP17" i="2" s="1"/>
  <c r="AJ17" i="2"/>
  <c r="BH16" i="2"/>
  <c r="BD16" i="2"/>
  <c r="BB16" i="2"/>
  <c r="AU16" i="2"/>
  <c r="AY16" i="2" s="1"/>
  <c r="AS16" i="2"/>
  <c r="AL16" i="2"/>
  <c r="AP16" i="2" s="1"/>
  <c r="AJ16" i="2"/>
  <c r="BD15" i="2"/>
  <c r="BH15" i="2" s="1"/>
  <c r="BB15" i="2"/>
  <c r="AU15" i="2"/>
  <c r="AY15" i="2" s="1"/>
  <c r="AS15" i="2"/>
  <c r="AL15" i="2"/>
  <c r="AP15" i="2" s="1"/>
  <c r="AJ15" i="2"/>
  <c r="BD14" i="2"/>
  <c r="BH14" i="2" s="1"/>
  <c r="BB14" i="2"/>
  <c r="AU14" i="2"/>
  <c r="AY14" i="2" s="1"/>
  <c r="AS14" i="2"/>
  <c r="AL14" i="2"/>
  <c r="AP14" i="2" s="1"/>
  <c r="AJ14" i="2"/>
  <c r="BD13" i="2"/>
  <c r="BH13" i="2" s="1"/>
  <c r="BB13" i="2"/>
  <c r="AU13" i="2"/>
  <c r="AY13" i="2" s="1"/>
  <c r="AS13" i="2"/>
  <c r="AL13" i="2"/>
  <c r="AP13" i="2" s="1"/>
  <c r="AJ13" i="2"/>
  <c r="BD12" i="2"/>
  <c r="BH12" i="2" s="1"/>
  <c r="BB12" i="2"/>
  <c r="AU12" i="2"/>
  <c r="AY12" i="2" s="1"/>
  <c r="AS12" i="2"/>
  <c r="AL12" i="2"/>
  <c r="AP12" i="2" s="1"/>
  <c r="AJ12" i="2"/>
  <c r="AE64" i="2"/>
  <c r="AD64" i="2"/>
  <c r="Z64" i="2"/>
  <c r="Y64" i="2"/>
  <c r="V64" i="2"/>
  <c r="U64" i="2"/>
  <c r="Q64" i="2"/>
  <c r="M64" i="2"/>
  <c r="L64" i="2"/>
  <c r="H64" i="2"/>
  <c r="G64" i="2"/>
  <c r="AJ64" i="2" l="1"/>
  <c r="BK64" i="2"/>
  <c r="BT64" i="2"/>
  <c r="BQ64" i="2"/>
  <c r="BB64" i="2"/>
  <c r="BV64" i="2"/>
  <c r="BY67" i="2" s="1"/>
  <c r="H21" i="7" s="1"/>
  <c r="AS64" i="2"/>
  <c r="BM64" i="2"/>
  <c r="BP67" i="2" s="1"/>
  <c r="H20" i="7" s="1"/>
  <c r="BZ64" i="2"/>
  <c r="BD64" i="2"/>
  <c r="BG67" i="2" s="1"/>
  <c r="H19" i="7" s="1"/>
  <c r="AU64" i="2"/>
  <c r="AX67" i="2" s="1"/>
  <c r="H18" i="7" s="1"/>
  <c r="BH64" i="2"/>
  <c r="AP64" i="2"/>
  <c r="AL64" i="2"/>
  <c r="AO67" i="2" s="1"/>
  <c r="H17" i="7" s="1"/>
  <c r="AY64" i="2"/>
  <c r="D7" i="7"/>
  <c r="D29" i="6"/>
  <c r="C29" i="6"/>
  <c r="B29" i="6"/>
  <c r="D22" i="6"/>
  <c r="D14" i="6"/>
  <c r="D7" i="6"/>
  <c r="C22" i="6"/>
  <c r="B22" i="6"/>
  <c r="K14" i="6"/>
  <c r="I14" i="6"/>
  <c r="C14" i="6"/>
  <c r="B14" i="6"/>
  <c r="K7" i="6"/>
  <c r="I7" i="6"/>
  <c r="B7" i="6"/>
  <c r="C7" i="6"/>
  <c r="D15" i="5"/>
  <c r="X32" i="2"/>
  <c r="I12" i="2"/>
  <c r="AC62" i="2"/>
  <c r="AG62" i="2" s="1"/>
  <c r="AA62" i="2"/>
  <c r="AC61" i="2"/>
  <c r="AG61" i="2" s="1"/>
  <c r="AA61" i="2"/>
  <c r="AC60" i="2"/>
  <c r="AG60" i="2" s="1"/>
  <c r="AA60" i="2"/>
  <c r="AC59" i="2"/>
  <c r="AG59" i="2" s="1"/>
  <c r="AA59" i="2"/>
  <c r="AC58" i="2"/>
  <c r="AG58" i="2" s="1"/>
  <c r="AA58" i="2"/>
  <c r="AC57" i="2"/>
  <c r="AG57" i="2" s="1"/>
  <c r="AA57" i="2"/>
  <c r="AC56" i="2"/>
  <c r="AG56" i="2" s="1"/>
  <c r="AA56" i="2"/>
  <c r="AC55" i="2"/>
  <c r="AG55" i="2" s="1"/>
  <c r="AA55" i="2"/>
  <c r="AC54" i="2"/>
  <c r="AG54" i="2" s="1"/>
  <c r="AA54" i="2"/>
  <c r="AC53" i="2"/>
  <c r="AG53" i="2" s="1"/>
  <c r="AA53" i="2"/>
  <c r="AC52" i="2"/>
  <c r="AG52" i="2" s="1"/>
  <c r="AA52" i="2"/>
  <c r="AC51" i="2"/>
  <c r="AG51" i="2" s="1"/>
  <c r="AA51" i="2"/>
  <c r="AC50" i="2"/>
  <c r="AG50" i="2" s="1"/>
  <c r="AA50" i="2"/>
  <c r="AC49" i="2"/>
  <c r="AG49" i="2" s="1"/>
  <c r="AA49" i="2"/>
  <c r="AC48" i="2"/>
  <c r="AG48" i="2" s="1"/>
  <c r="AA48" i="2"/>
  <c r="AC47" i="2"/>
  <c r="AG47" i="2" s="1"/>
  <c r="AA47" i="2"/>
  <c r="AC46" i="2"/>
  <c r="AG46" i="2" s="1"/>
  <c r="AA46" i="2"/>
  <c r="AC45" i="2"/>
  <c r="AG45" i="2" s="1"/>
  <c r="AA45" i="2"/>
  <c r="AC44" i="2"/>
  <c r="AG44" i="2" s="1"/>
  <c r="AA44" i="2"/>
  <c r="AC43" i="2"/>
  <c r="AG43" i="2" s="1"/>
  <c r="AA43" i="2"/>
  <c r="AC42" i="2"/>
  <c r="AG42" i="2" s="1"/>
  <c r="AA42" i="2"/>
  <c r="AC41" i="2"/>
  <c r="AA41" i="2"/>
  <c r="AC40" i="2"/>
  <c r="AG40" i="2" s="1"/>
  <c r="AA40" i="2"/>
  <c r="AC39" i="2"/>
  <c r="AG39" i="2" s="1"/>
  <c r="AA39" i="2"/>
  <c r="AC38" i="2"/>
  <c r="AG38" i="2" s="1"/>
  <c r="AA38" i="2"/>
  <c r="AC37" i="2"/>
  <c r="AG37" i="2" s="1"/>
  <c r="AA37" i="2"/>
  <c r="AC36" i="2"/>
  <c r="AG36" i="2" s="1"/>
  <c r="AA36" i="2"/>
  <c r="AC35" i="2"/>
  <c r="AG35" i="2" s="1"/>
  <c r="AA35" i="2"/>
  <c r="AC34" i="2"/>
  <c r="AG34" i="2" s="1"/>
  <c r="AA34" i="2"/>
  <c r="AC33" i="2"/>
  <c r="AG33" i="2" s="1"/>
  <c r="AA33" i="2"/>
  <c r="AC32" i="2"/>
  <c r="AG32" i="2" s="1"/>
  <c r="AA32" i="2"/>
  <c r="AC31" i="2"/>
  <c r="AG31" i="2" s="1"/>
  <c r="AA31" i="2"/>
  <c r="AC30" i="2"/>
  <c r="AG30" i="2" s="1"/>
  <c r="AA30" i="2"/>
  <c r="AC29" i="2"/>
  <c r="AG29" i="2" s="1"/>
  <c r="AA29" i="2"/>
  <c r="AC28" i="2"/>
  <c r="AG28" i="2" s="1"/>
  <c r="AA28" i="2"/>
  <c r="AC27" i="2"/>
  <c r="AG27" i="2" s="1"/>
  <c r="AA27" i="2"/>
  <c r="AC26" i="2"/>
  <c r="AG26" i="2" s="1"/>
  <c r="AA26" i="2"/>
  <c r="AC25" i="2"/>
  <c r="AG25" i="2" s="1"/>
  <c r="AA25" i="2"/>
  <c r="AC24" i="2"/>
  <c r="AG24" i="2" s="1"/>
  <c r="AA24" i="2"/>
  <c r="AC23" i="2"/>
  <c r="AG23" i="2" s="1"/>
  <c r="AA23" i="2"/>
  <c r="AC22" i="2"/>
  <c r="AG22" i="2" s="1"/>
  <c r="AA22" i="2"/>
  <c r="AC21" i="2"/>
  <c r="AG21" i="2" s="1"/>
  <c r="AA21" i="2"/>
  <c r="AC20" i="2"/>
  <c r="AG20" i="2" s="1"/>
  <c r="AA20" i="2"/>
  <c r="AC19" i="2"/>
  <c r="AG19" i="2" s="1"/>
  <c r="AA19" i="2"/>
  <c r="AC18" i="2"/>
  <c r="AG18" i="2" s="1"/>
  <c r="AA18" i="2"/>
  <c r="AC17" i="2"/>
  <c r="AG17" i="2" s="1"/>
  <c r="AA17" i="2"/>
  <c r="AC16" i="2"/>
  <c r="AG16" i="2" s="1"/>
  <c r="AA16" i="2"/>
  <c r="AC15" i="2"/>
  <c r="AG15" i="2" s="1"/>
  <c r="AA15" i="2"/>
  <c r="AC14" i="2"/>
  <c r="AG14" i="2" s="1"/>
  <c r="AA14" i="2"/>
  <c r="AC13" i="2"/>
  <c r="AG13" i="2" s="1"/>
  <c r="AA13" i="2"/>
  <c r="AC12" i="2"/>
  <c r="AC64" i="2" s="1"/>
  <c r="AA12" i="2"/>
  <c r="T62" i="2"/>
  <c r="X62" i="2" s="1"/>
  <c r="R62" i="2"/>
  <c r="T61" i="2"/>
  <c r="X61" i="2" s="1"/>
  <c r="R61" i="2"/>
  <c r="T60" i="2"/>
  <c r="X60" i="2" s="1"/>
  <c r="R60" i="2"/>
  <c r="T59" i="2"/>
  <c r="X59" i="2" s="1"/>
  <c r="R59" i="2"/>
  <c r="T58" i="2"/>
  <c r="X58" i="2" s="1"/>
  <c r="R58" i="2"/>
  <c r="T57" i="2"/>
  <c r="X57" i="2" s="1"/>
  <c r="R57" i="2"/>
  <c r="T56" i="2"/>
  <c r="X56" i="2" s="1"/>
  <c r="R56" i="2"/>
  <c r="T55" i="2"/>
  <c r="X55" i="2" s="1"/>
  <c r="R55" i="2"/>
  <c r="T54" i="2"/>
  <c r="X54" i="2" s="1"/>
  <c r="R54" i="2"/>
  <c r="T53" i="2"/>
  <c r="X53" i="2" s="1"/>
  <c r="R53" i="2"/>
  <c r="T52" i="2"/>
  <c r="X52" i="2" s="1"/>
  <c r="R52" i="2"/>
  <c r="T51" i="2"/>
  <c r="X51" i="2" s="1"/>
  <c r="R51" i="2"/>
  <c r="T50" i="2"/>
  <c r="X50" i="2" s="1"/>
  <c r="R50" i="2"/>
  <c r="T49" i="2"/>
  <c r="X49" i="2" s="1"/>
  <c r="R49" i="2"/>
  <c r="T48" i="2"/>
  <c r="X48" i="2" s="1"/>
  <c r="R48" i="2"/>
  <c r="T47" i="2"/>
  <c r="X47" i="2" s="1"/>
  <c r="R47" i="2"/>
  <c r="T46" i="2"/>
  <c r="X46" i="2" s="1"/>
  <c r="R46" i="2"/>
  <c r="T45" i="2"/>
  <c r="X45" i="2" s="1"/>
  <c r="R45" i="2"/>
  <c r="T44" i="2"/>
  <c r="X44" i="2" s="1"/>
  <c r="R44" i="2"/>
  <c r="T43" i="2"/>
  <c r="X43" i="2" s="1"/>
  <c r="R43" i="2"/>
  <c r="T42" i="2"/>
  <c r="X42" i="2" s="1"/>
  <c r="R42" i="2"/>
  <c r="T41" i="2"/>
  <c r="X41" i="2" s="1"/>
  <c r="R41" i="2"/>
  <c r="T40" i="2"/>
  <c r="X40" i="2" s="1"/>
  <c r="R40" i="2"/>
  <c r="T39" i="2"/>
  <c r="X39" i="2" s="1"/>
  <c r="R39" i="2"/>
  <c r="T38" i="2"/>
  <c r="X38" i="2" s="1"/>
  <c r="R38" i="2"/>
  <c r="T37" i="2"/>
  <c r="X37" i="2" s="1"/>
  <c r="R37" i="2"/>
  <c r="T36" i="2"/>
  <c r="X36" i="2" s="1"/>
  <c r="R36" i="2"/>
  <c r="T35" i="2"/>
  <c r="X35" i="2" s="1"/>
  <c r="R35" i="2"/>
  <c r="T34" i="2"/>
  <c r="X34" i="2" s="1"/>
  <c r="R34" i="2"/>
  <c r="T33" i="2"/>
  <c r="X33" i="2" s="1"/>
  <c r="R33" i="2"/>
  <c r="T32" i="2"/>
  <c r="R32" i="2"/>
  <c r="T31" i="2"/>
  <c r="X31" i="2" s="1"/>
  <c r="R31" i="2"/>
  <c r="T30" i="2"/>
  <c r="X30" i="2" s="1"/>
  <c r="R30" i="2"/>
  <c r="T29" i="2"/>
  <c r="X29" i="2" s="1"/>
  <c r="R29" i="2"/>
  <c r="T28" i="2"/>
  <c r="X28" i="2" s="1"/>
  <c r="R28" i="2"/>
  <c r="T27" i="2"/>
  <c r="X27" i="2" s="1"/>
  <c r="R27" i="2"/>
  <c r="T26" i="2"/>
  <c r="X26" i="2" s="1"/>
  <c r="R26" i="2"/>
  <c r="T25" i="2"/>
  <c r="X25" i="2" s="1"/>
  <c r="R25" i="2"/>
  <c r="T24" i="2"/>
  <c r="X24" i="2" s="1"/>
  <c r="R24" i="2"/>
  <c r="T23" i="2"/>
  <c r="X23" i="2" s="1"/>
  <c r="R23" i="2"/>
  <c r="T22" i="2"/>
  <c r="X22" i="2" s="1"/>
  <c r="R22" i="2"/>
  <c r="T21" i="2"/>
  <c r="X21" i="2" s="1"/>
  <c r="R21" i="2"/>
  <c r="T20" i="2"/>
  <c r="X20" i="2" s="1"/>
  <c r="R20" i="2"/>
  <c r="T19" i="2"/>
  <c r="X19" i="2" s="1"/>
  <c r="R19" i="2"/>
  <c r="T18" i="2"/>
  <c r="X18" i="2" s="1"/>
  <c r="R18" i="2"/>
  <c r="T17" i="2"/>
  <c r="X17" i="2" s="1"/>
  <c r="R17" i="2"/>
  <c r="T16" i="2"/>
  <c r="X16" i="2" s="1"/>
  <c r="R16" i="2"/>
  <c r="T15" i="2"/>
  <c r="X15" i="2" s="1"/>
  <c r="R15" i="2"/>
  <c r="T14" i="2"/>
  <c r="X14" i="2" s="1"/>
  <c r="R14" i="2"/>
  <c r="T13" i="2"/>
  <c r="X13" i="2" s="1"/>
  <c r="R13" i="2"/>
  <c r="T12" i="2"/>
  <c r="R12" i="2"/>
  <c r="I14" i="2"/>
  <c r="I15" i="2"/>
  <c r="I16" i="2"/>
  <c r="I17" i="2"/>
  <c r="I18" i="2"/>
  <c r="I19" i="2"/>
  <c r="I20" i="2"/>
  <c r="I21" i="2"/>
  <c r="I22" i="2"/>
  <c r="I23" i="2"/>
  <c r="I24" i="2"/>
  <c r="I25" i="2"/>
  <c r="I26" i="2"/>
  <c r="I27" i="2"/>
  <c r="I28" i="2"/>
  <c r="I29" i="2"/>
  <c r="I30"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13" i="2"/>
  <c r="G5" i="4"/>
  <c r="G4" i="4"/>
  <c r="G3" i="4"/>
  <c r="G5" i="1"/>
  <c r="G4" i="1"/>
  <c r="G3" i="1"/>
  <c r="C4" i="2"/>
  <c r="CD12" i="2"/>
  <c r="K25" i="2"/>
  <c r="O25" i="2" s="1"/>
  <c r="K26" i="2"/>
  <c r="O26" i="2" s="1"/>
  <c r="K27" i="2"/>
  <c r="O27" i="2" s="1"/>
  <c r="K28" i="2"/>
  <c r="O28" i="2" s="1"/>
  <c r="K29" i="2"/>
  <c r="O29" i="2" s="1"/>
  <c r="K30" i="2"/>
  <c r="O30" i="2" s="1"/>
  <c r="K31" i="2"/>
  <c r="O31" i="2" s="1"/>
  <c r="K32" i="2"/>
  <c r="O32" i="2" s="1"/>
  <c r="K33" i="2"/>
  <c r="O33" i="2" s="1"/>
  <c r="K34" i="2"/>
  <c r="O34" i="2" s="1"/>
  <c r="K35" i="2"/>
  <c r="O35" i="2" s="1"/>
  <c r="K36" i="2"/>
  <c r="O36" i="2" s="1"/>
  <c r="K37" i="2"/>
  <c r="O37" i="2" s="1"/>
  <c r="K38" i="2"/>
  <c r="O38" i="2" s="1"/>
  <c r="K39" i="2"/>
  <c r="O39" i="2" s="1"/>
  <c r="K40" i="2"/>
  <c r="O40" i="2" s="1"/>
  <c r="K41" i="2"/>
  <c r="K42" i="2"/>
  <c r="O42" i="2" s="1"/>
  <c r="K43" i="2"/>
  <c r="O43" i="2" s="1"/>
  <c r="K44" i="2"/>
  <c r="O44" i="2" s="1"/>
  <c r="K45" i="2"/>
  <c r="O45" i="2" s="1"/>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12" i="2"/>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3" i="2"/>
  <c r="CD14" i="2"/>
  <c r="CD15" i="2"/>
  <c r="CD16" i="2"/>
  <c r="CD17" i="2"/>
  <c r="CD18" i="2"/>
  <c r="CD19" i="2"/>
  <c r="CD20" i="2"/>
  <c r="CD21" i="2"/>
  <c r="CD22" i="2"/>
  <c r="CD23" i="2"/>
  <c r="CD24" i="2"/>
  <c r="CD25" i="2"/>
  <c r="CD26" i="2"/>
  <c r="CD27" i="2"/>
  <c r="CD28" i="2"/>
  <c r="CD29" i="2"/>
  <c r="CD30" i="2"/>
  <c r="CD31" i="2"/>
  <c r="CD32" i="2"/>
  <c r="CD33" i="2"/>
  <c r="CD34" i="2"/>
  <c r="CD35" i="2"/>
  <c r="CD36" i="2"/>
  <c r="CD37" i="2"/>
  <c r="CD38" i="2"/>
  <c r="CD39" i="2"/>
  <c r="CD40" i="2"/>
  <c r="CD41" i="2"/>
  <c r="CD42" i="2"/>
  <c r="CD43" i="2"/>
  <c r="CD44" i="2"/>
  <c r="CD45" i="2"/>
  <c r="CD46" i="2"/>
  <c r="CD47" i="2"/>
  <c r="CD48" i="2"/>
  <c r="CD49" i="2"/>
  <c r="CD50" i="2"/>
  <c r="CD51" i="2"/>
  <c r="CD52" i="2"/>
  <c r="CD53" i="2"/>
  <c r="CD54" i="2"/>
  <c r="CD55" i="2"/>
  <c r="CD56" i="2"/>
  <c r="CD57" i="2"/>
  <c r="CD58" i="2"/>
  <c r="CD59" i="2"/>
  <c r="CD60" i="2"/>
  <c r="CD61" i="2"/>
  <c r="CD62" i="2"/>
  <c r="CD63" i="2"/>
  <c r="K25" i="5"/>
  <c r="BC64" i="2" s="1"/>
  <c r="BC67" i="2" s="1"/>
  <c r="B19" i="7" s="1"/>
  <c r="AB64" i="2" l="1"/>
  <c r="AT64" i="2"/>
  <c r="AT67" i="2" s="1"/>
  <c r="B18" i="7" s="1"/>
  <c r="S64" i="2"/>
  <c r="AK64" i="2"/>
  <c r="AK67" i="2" s="1"/>
  <c r="B17" i="7" s="1"/>
  <c r="J64" i="2"/>
  <c r="BU64" i="2"/>
  <c r="BU67" i="2" s="1"/>
  <c r="B21" i="7" s="1"/>
  <c r="BL64" i="2"/>
  <c r="BL67" i="2" s="1"/>
  <c r="B20" i="7" s="1"/>
  <c r="R64" i="2"/>
  <c r="K64" i="2"/>
  <c r="N67" i="2" s="1"/>
  <c r="H5" i="7" s="1"/>
  <c r="I64" i="2"/>
  <c r="T64" i="2"/>
  <c r="W67" i="2" s="1"/>
  <c r="H6" i="7" s="1"/>
  <c r="O12" i="2"/>
  <c r="J67" i="2"/>
  <c r="B5" i="7" s="1"/>
  <c r="AA64" i="2"/>
  <c r="X12" i="2"/>
  <c r="X64" i="2" s="1"/>
  <c r="AG12" i="2"/>
  <c r="O41" i="2"/>
  <c r="AG41" i="2"/>
  <c r="AF67" i="2"/>
  <c r="H16" i="7" s="1"/>
  <c r="S67" i="2"/>
  <c r="B6" i="7" s="1"/>
  <c r="AB67" i="2"/>
  <c r="B16" i="7" s="1"/>
  <c r="K1" i="1"/>
  <c r="K1" i="4"/>
  <c r="R6" i="3" s="1"/>
  <c r="H22" i="7" l="1"/>
  <c r="G29" i="6" s="1"/>
  <c r="H7" i="7"/>
  <c r="G22" i="6" s="1"/>
  <c r="B7" i="7"/>
  <c r="C7" i="7" s="1"/>
  <c r="D9" i="7" s="1"/>
  <c r="J7" i="7" s="1"/>
  <c r="AG64" i="2"/>
  <c r="O64" i="2"/>
  <c r="B22" i="7"/>
  <c r="O6" i="3"/>
  <c r="CE13" i="2"/>
  <c r="CF13" i="2" s="1"/>
  <c r="CE14" i="2"/>
  <c r="CE15" i="2"/>
  <c r="CE16" i="2"/>
  <c r="CE17" i="2"/>
  <c r="CE18" i="2"/>
  <c r="CE19" i="2"/>
  <c r="CE20" i="2"/>
  <c r="CF20" i="2" s="1"/>
  <c r="CE21" i="2"/>
  <c r="CF21" i="2" s="1"/>
  <c r="CE22" i="2"/>
  <c r="CE23" i="2"/>
  <c r="CE24" i="2"/>
  <c r="CE25" i="2"/>
  <c r="CF25" i="2" s="1"/>
  <c r="CE26" i="2"/>
  <c r="CF26" i="2" s="1"/>
  <c r="CE27" i="2"/>
  <c r="CF27" i="2" s="1"/>
  <c r="CE28" i="2"/>
  <c r="CF28" i="2" s="1"/>
  <c r="CE29" i="2"/>
  <c r="CF29" i="2" s="1"/>
  <c r="CE30" i="2"/>
  <c r="CF30" i="2" s="1"/>
  <c r="CE31" i="2"/>
  <c r="CF31" i="2" s="1"/>
  <c r="CE32" i="2"/>
  <c r="CF32" i="2" s="1"/>
  <c r="CE33" i="2"/>
  <c r="CE34" i="2"/>
  <c r="CF34" i="2" s="1"/>
  <c r="CE35" i="2"/>
  <c r="CE36" i="2"/>
  <c r="CF36" i="2" s="1"/>
  <c r="CE37" i="2"/>
  <c r="CF37" i="2" s="1"/>
  <c r="CE38" i="2"/>
  <c r="CF38" i="2" s="1"/>
  <c r="CE39" i="2"/>
  <c r="CF39" i="2" s="1"/>
  <c r="CE40" i="2"/>
  <c r="CF40" i="2" s="1"/>
  <c r="CE41" i="2"/>
  <c r="CF41" i="2" s="1"/>
  <c r="CE42" i="2"/>
  <c r="CF42" i="2" s="1"/>
  <c r="CE43" i="2"/>
  <c r="CF43" i="2" s="1"/>
  <c r="CE44" i="2"/>
  <c r="CF44" i="2" s="1"/>
  <c r="CE45" i="2"/>
  <c r="CF45" i="2" s="1"/>
  <c r="CE46" i="2"/>
  <c r="CF46" i="2" s="1"/>
  <c r="CE47" i="2"/>
  <c r="CF47" i="2" s="1"/>
  <c r="CE48" i="2"/>
  <c r="CF48" i="2" s="1"/>
  <c r="CE49" i="2"/>
  <c r="CE50" i="2"/>
  <c r="CF50" i="2" s="1"/>
  <c r="CE51" i="2"/>
  <c r="CE52" i="2"/>
  <c r="CF52" i="2" s="1"/>
  <c r="CE53" i="2"/>
  <c r="CF53" i="2" s="1"/>
  <c r="CE54" i="2"/>
  <c r="CF54" i="2" s="1"/>
  <c r="CE55" i="2"/>
  <c r="CF55" i="2" s="1"/>
  <c r="CE56" i="2"/>
  <c r="CF56" i="2" s="1"/>
  <c r="CE57" i="2"/>
  <c r="CF57" i="2" s="1"/>
  <c r="CE58" i="2"/>
  <c r="CF58" i="2" s="1"/>
  <c r="CE59" i="2"/>
  <c r="CF59" i="2" s="1"/>
  <c r="CE60" i="2"/>
  <c r="CF60" i="2" s="1"/>
  <c r="CE61" i="2"/>
  <c r="CF61" i="2" s="1"/>
  <c r="CE62" i="2"/>
  <c r="CF62" i="2" s="1"/>
  <c r="CE63" i="2"/>
  <c r="CF63" i="2" s="1"/>
  <c r="CE64" i="2"/>
  <c r="CE12" i="2"/>
  <c r="I22" i="7" l="1"/>
  <c r="M6" i="3"/>
  <c r="I7" i="7"/>
  <c r="J9" i="7" s="1"/>
  <c r="E7" i="6"/>
  <c r="C22" i="7"/>
  <c r="E14" i="6"/>
  <c r="CF24" i="2"/>
  <c r="CF18" i="2"/>
  <c r="CF16" i="2"/>
  <c r="CF14" i="2"/>
  <c r="CF12" i="2"/>
  <c r="CF51" i="2"/>
  <c r="CF49" i="2"/>
  <c r="CF35" i="2"/>
  <c r="CF33" i="2"/>
  <c r="CF23" i="2"/>
  <c r="CF19" i="2"/>
  <c r="CF17" i="2"/>
  <c r="CF15" i="2"/>
  <c r="CF64" i="2"/>
  <c r="CF22" i="2"/>
  <c r="G12" i="5"/>
  <c r="K12" i="5" s="1"/>
  <c r="H5" i="5"/>
  <c r="H4" i="5"/>
  <c r="H3" i="5"/>
  <c r="BR67" i="2" l="1"/>
  <c r="AZ67" i="2"/>
  <c r="P67" i="2"/>
  <c r="AQ67" i="2"/>
  <c r="G67" i="2"/>
  <c r="AH67" i="2"/>
  <c r="BI67" i="2"/>
  <c r="Y67" i="2"/>
  <c r="A15" i="5"/>
  <c r="G15" i="5" l="1"/>
  <c r="D22" i="7" s="1"/>
  <c r="D24" i="7" s="1"/>
  <c r="J22" i="7" s="1"/>
  <c r="J24" i="7" s="1"/>
  <c r="I22" i="6" l="1"/>
  <c r="P6" i="3"/>
  <c r="S6" i="3" s="1"/>
  <c r="N6" i="3"/>
  <c r="G7" i="6"/>
  <c r="E22" i="6" s="1"/>
  <c r="G14" i="6" l="1"/>
  <c r="E29" i="6" s="1"/>
  <c r="K22" i="6"/>
  <c r="I29" i="6"/>
  <c r="Q6" i="3"/>
  <c r="T6" i="3" s="1"/>
  <c r="L6" i="3"/>
  <c r="K29" i="6" l="1"/>
</calcChain>
</file>

<file path=xl/sharedStrings.xml><?xml version="1.0" encoding="utf-8"?>
<sst xmlns="http://schemas.openxmlformats.org/spreadsheetml/2006/main" count="478" uniqueCount="184">
  <si>
    <t>幼稚園名</t>
    <rPh sb="0" eb="3">
      <t>ヨウチエン</t>
    </rPh>
    <rPh sb="3" eb="4">
      <t>メイ</t>
    </rPh>
    <phoneticPr fontId="1"/>
  </si>
  <si>
    <t>No</t>
    <phoneticPr fontId="1"/>
  </si>
  <si>
    <t>割合</t>
    <rPh sb="0" eb="2">
      <t>ワリアイ</t>
    </rPh>
    <phoneticPr fontId="1"/>
  </si>
  <si>
    <t>▲▲▲▲</t>
    <phoneticPr fontId="1"/>
  </si>
  <si>
    <t>○○○○</t>
    <phoneticPr fontId="1"/>
  </si>
  <si>
    <t>都道府県名</t>
    <rPh sb="0" eb="4">
      <t>トドウフケン</t>
    </rPh>
    <rPh sb="4" eb="5">
      <t>メイ</t>
    </rPh>
    <phoneticPr fontId="1"/>
  </si>
  <si>
    <t>◆◆◆</t>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</si>
  <si>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</si>
  <si>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</si>
  <si>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</si>
  <si>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</si>
  <si>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</si>
  <si>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</si>
  <si>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幼稚園の教育体制支援事業「チェックリスト」（令和３年度）【実績報告】</t>
    <rPh sb="29" eb="31">
      <t>ジッセキ</t>
    </rPh>
    <rPh sb="31" eb="33">
      <t>ホウコク</t>
    </rPh>
    <phoneticPr fontId="1"/>
  </si>
  <si>
    <t>幼稚園の教育体制支援事業「チェックリスト」（令和３年度）【申請】</t>
    <rPh sb="29" eb="31">
      <t>シンセイ</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</si>
  <si>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</si>
  <si>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</si>
  <si>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</si>
  <si>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</si>
  <si>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</si>
  <si>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</si>
  <si>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</si>
  <si>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</si>
  <si>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令和４年１０月以降においても、本事業により講じた賃金改善の水準を維持することとしている。</t>
    <phoneticPr fontId="1"/>
  </si>
  <si>
    <t>⑧</t>
    <phoneticPr fontId="1"/>
  </si>
  <si>
    <t>非常勤</t>
  </si>
  <si>
    <t>常勤</t>
  </si>
  <si>
    <t>その他</t>
  </si>
  <si>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</si>
  <si>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</si>
  <si>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</si>
  <si>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事務職員</t>
  </si>
  <si>
    <t>法人
役員の
兼務</t>
    <rPh sb="0" eb="2">
      <t>ホウジン</t>
    </rPh>
    <rPh sb="3" eb="5">
      <t>ヤクイン</t>
    </rPh>
    <rPh sb="7" eb="9">
      <t>ケンム</t>
    </rPh>
    <phoneticPr fontId="1"/>
  </si>
  <si>
    <t>○</t>
  </si>
  <si>
    <t>教員</t>
  </si>
  <si>
    <t>事務長</t>
  </si>
  <si>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</si>
  <si>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</si>
  <si>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</si>
  <si>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</si>
  <si>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</si>
  <si>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</si>
  <si>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</si>
  <si>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</si>
  <si>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</si>
  <si>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理事長</t>
    <rPh sb="0" eb="3">
      <t>リジチョウ</t>
    </rPh>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</si>
  <si>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</si>
  <si>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</si>
  <si>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</si>
  <si>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</si>
  <si>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</si>
  <si>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</si>
  <si>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</si>
  <si>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担当者指名</t>
    <rPh sb="0" eb="5">
      <t>タントウシャシメイ</t>
    </rPh>
    <phoneticPr fontId="1"/>
  </si>
  <si>
    <t>はい</t>
  </si>
  <si>
    <t>チェック
リスト
（実績報告）</t>
    <rPh sb="10" eb="14">
      <t>ジッセキホウコク</t>
    </rPh>
    <phoneticPr fontId="1"/>
  </si>
  <si>
    <t>確認項目</t>
    <rPh sb="0" eb="4">
      <t>カクニンコウモク</t>
    </rPh>
    <phoneticPr fontId="1"/>
  </si>
  <si>
    <t>令和　年　月　日</t>
    <rPh sb="0" eb="2">
      <t>レイワ</t>
    </rPh>
    <rPh sb="3" eb="4">
      <t>ネン</t>
    </rPh>
    <rPh sb="5" eb="6">
      <t>ツキ</t>
    </rPh>
    <rPh sb="7" eb="8">
      <t>ヒ</t>
    </rPh>
    <phoneticPr fontId="1"/>
  </si>
  <si>
    <t>該当なし</t>
  </si>
  <si>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</si>
  <si>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令和４年度の賃金に関する規程について、令和３年人事委員会勧告等を受けた引下げに関わらず、当該引下げに係る分を賃金水準に反映していない。
※該当なしの場合は、「該当なし」を選択してください。</t>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</si>
  <si>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</si>
  <si>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</si>
  <si>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</si>
  <si>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</si>
  <si>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</si>
  <si>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</si>
  <si>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</si>
  <si>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</si>
  <si>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</si>
  <si>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</si>
  <si>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</si>
  <si>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</si>
  <si>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</si>
  <si>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</si>
  <si>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</si>
  <si>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</si>
  <si>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</si>
  <si>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</si>
  <si>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</si>
  <si>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※令和３年度は、２か月分（２月分、３月分）の補助金を交付し、４月から９月分は、令和４年度に交付予定です。</t>
    <rPh sb="1" eb="3">
      <t>レイワ</t>
    </rPh>
    <rPh sb="4" eb="6">
      <t>ネンド</t>
    </rPh>
    <rPh sb="10" eb="11">
      <t>ゲツ</t>
    </rPh>
    <rPh sb="11" eb="12">
      <t>ブン</t>
    </rPh>
    <rPh sb="14" eb="15">
      <t>ツキ</t>
    </rPh>
    <rPh sb="15" eb="16">
      <t>ブン</t>
    </rPh>
    <rPh sb="18" eb="19">
      <t>ツキ</t>
    </rPh>
    <rPh sb="19" eb="20">
      <t>ブン</t>
    </rPh>
    <rPh sb="22" eb="25">
      <t>ホジョキン</t>
    </rPh>
    <rPh sb="26" eb="28">
      <t>コウフ</t>
    </rPh>
    <rPh sb="31" eb="32">
      <t>ツキ</t>
    </rPh>
    <rPh sb="35" eb="36">
      <t>ツキ</t>
    </rPh>
    <rPh sb="36" eb="37">
      <t>ブン</t>
    </rPh>
    <rPh sb="39" eb="41">
      <t>レイワ</t>
    </rPh>
    <rPh sb="42" eb="44">
      <t>ネンド</t>
    </rPh>
    <rPh sb="45" eb="47">
      <t>コウフ</t>
    </rPh>
    <rPh sb="47" eb="49">
      <t>ヨテイ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</si>
  <si>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</si>
  <si>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</si>
  <si>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</si>
  <si>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補助金額/月</t>
    <rPh sb="0" eb="4">
      <t>ホジョキンガク</t>
    </rPh>
    <rPh sb="5" eb="6">
      <t>ツキ</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</si>
  <si>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</si>
  <si>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</si>
  <si>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</si>
  <si>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令和４年４月</t>
    <rPh sb="0" eb="2">
      <t>レイワ</t>
    </rPh>
    <rPh sb="3" eb="4">
      <t>ネン</t>
    </rPh>
    <rPh sb="5" eb="6">
      <t>ツキ</t>
    </rPh>
    <phoneticPr fontId="1"/>
  </si>
  <si>
    <t>幼稚園の教育体制支援事業「賃金改善に係る計画書」兼「実績報告書」（令和３年度）</t>
    <phoneticPr fontId="1"/>
  </si>
  <si>
    <t>所在
都道府県名</t>
    <rPh sb="0" eb="2">
      <t>ショザイ</t>
    </rPh>
    <rPh sb="3" eb="7">
      <t>トドウフケン</t>
    </rPh>
    <rPh sb="7" eb="8">
      <t>メイ</t>
    </rPh>
    <phoneticPr fontId="1"/>
  </si>
  <si>
    <t>学校法人○○</t>
    <rPh sb="0" eb="2">
      <t>ガッコウ</t>
    </rPh>
    <rPh sb="2" eb="4">
      <t>ホウジン</t>
    </rPh>
    <phoneticPr fontId="1"/>
  </si>
  <si>
    <t>◇◇幼稚園</t>
    <rPh sb="2" eb="5">
      <t>ヨウチエン</t>
    </rPh>
    <phoneticPr fontId="1"/>
  </si>
  <si>
    <t>A</t>
    <phoneticPr fontId="1"/>
  </si>
  <si>
    <t>03-1234-5678</t>
    <phoneticPr fontId="1"/>
  </si>
  <si>
    <t>@</t>
    <phoneticPr fontId="1"/>
  </si>
  <si>
    <t>なし</t>
  </si>
  <si>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</si>
  <si>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</si>
  <si>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</si>
  <si>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</si>
  <si>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</si>
  <si>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</si>
  <si>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t>派遣</t>
    <rPh sb="0" eb="2">
      <t>ハケン</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</si>
  <si>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</si>
  <si>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</si>
  <si>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t>月</t>
    <rPh sb="0" eb="1">
      <t>ツキ</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</si>
  <si>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</si>
  <si>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</si>
  <si>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</si>
  <si>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</si>
  <si>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</si>
  <si>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</si>
  <si>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</si>
  <si>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</si>
  <si>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</si>
  <si>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</si>
  <si>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</si>
  <si>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令和４年度
交付申請額</t>
    <rPh sb="0" eb="2">
      <t>レイワ</t>
    </rPh>
    <rPh sb="3" eb="5">
      <t>ネンド</t>
    </rPh>
    <rPh sb="6" eb="11">
      <t>コウフシンセイガク</t>
    </rPh>
    <phoneticPr fontId="1"/>
  </si>
  <si>
    <t>法人番号</t>
    <rPh sb="0" eb="4">
      <t>ホウジンバンゴウ</t>
    </rPh>
    <phoneticPr fontId="1"/>
  </si>
  <si>
    <t>※法人番号は、国税庁　法人番号公表サイト（http://www.houjin-bangou.nta.go.jp/）で検索したものを御記入ください。</t>
    <rPh sb="1" eb="3">
      <t>ホウジン</t>
    </rPh>
    <rPh sb="3" eb="5">
      <t>バンゴウ</t>
    </rPh>
    <rPh sb="7" eb="10">
      <t>コクゼイチョウ</t>
    </rPh>
    <rPh sb="11" eb="13">
      <t>ホウジン</t>
    </rPh>
    <rPh sb="13" eb="15">
      <t>バンゴウ</t>
    </rPh>
    <rPh sb="15" eb="17">
      <t>コウヒョウ</t>
    </rPh>
    <rPh sb="58" eb="60">
      <t>ケンサク</t>
    </rPh>
    <rPh sb="65" eb="68">
      <t>ゴキニュウ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</si>
  <si>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</si>
  <si>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</si>
  <si>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</si>
  <si>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</si>
  <si>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</si>
  <si>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</si>
  <si>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※３　令和４年２月から９月の範囲（総括表から自動計算）。</t>
    <rPh sb="3" eb="5">
      <t>レイワ</t>
    </rPh>
    <rPh sb="6" eb="7">
      <t>ネン</t>
    </rPh>
    <rPh sb="8" eb="9">
      <t>ツキ</t>
    </rPh>
    <rPh sb="12" eb="13">
      <t>ツキ</t>
    </rPh>
    <rPh sb="14" eb="16">
      <t>ハンイ</t>
    </rPh>
    <rPh sb="17" eb="20">
      <t>ソウカツヒョウ</t>
    </rPh>
    <rPh sb="22" eb="26">
      <t>ジドウケイサン</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</si>
  <si>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</si>
  <si>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</si>
  <si>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</si>
  <si>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</si>
  <si>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</si>
  <si>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</si>
  <si>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</si>
  <si>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</si>
  <si>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４月</t>
  </si>
  <si>
    <t>５月</t>
  </si>
  <si>
    <t>６月</t>
  </si>
  <si>
    <t>７月</t>
  </si>
  <si>
    <t>８月</t>
  </si>
  <si>
    <t>９月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</si>
  <si>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</si>
  <si>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</si>
  <si>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</si>
  <si>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</si>
  <si>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</si>
  <si>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</si>
  <si>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</si>
  <si>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</si>
  <si>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</si>
  <si>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t>処遇改善
の開始月
（令和４年）</t>
    <rPh sb="0" eb="2">
      <t>ショグウ</t>
    </rPh>
    <rPh sb="2" eb="4">
      <t>カイゼン</t>
    </rPh>
    <rPh sb="6" eb="8">
      <t>カイシ</t>
    </rPh>
    <rPh sb="8" eb="9">
      <t>ツキ</t>
    </rPh>
    <rPh sb="11" eb="13">
      <t>レイワ</t>
    </rPh>
    <rPh sb="14" eb="15">
      <t>ネン</t>
    </rPh>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</si>
  <si>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</si>
  <si>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</si>
  <si>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</si>
  <si>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</si>
  <si>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</si>
  <si>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</si>
  <si>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</si>
  <si>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</si>
  <si>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</si>
  <si>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</si>
  <si>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</si>
  <si>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</si>
  <si>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</si>
  <si>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令和４年７月</t>
    <rPh sb="0" eb="2">
      <t>レイワ</t>
    </rPh>
    <rPh sb="3" eb="4">
      <t>ネン</t>
    </rPh>
    <rPh sb="5" eb="6">
      <t>ツキ</t>
    </rPh>
    <phoneticPr fontId="1"/>
  </si>
  <si>
    <t>令和４年６月</t>
    <rPh sb="0" eb="2">
      <t>レイワ</t>
    </rPh>
    <rPh sb="3" eb="4">
      <t>ネン</t>
    </rPh>
    <rPh sb="5" eb="6">
      <t>ツキ</t>
    </rPh>
    <phoneticPr fontId="1"/>
  </si>
  <si>
    <t>令和４年５月</t>
    <rPh sb="0" eb="2">
      <t>レイワ</t>
    </rPh>
    <rPh sb="3" eb="4">
      <t>ネン</t>
    </rPh>
    <rPh sb="5" eb="6">
      <t>ツキ</t>
    </rPh>
    <phoneticPr fontId="1"/>
  </si>
  <si>
    <t>R4.4採用</t>
    <rPh sb="4" eb="6">
      <t>サイヨウ</t>
    </rPh>
    <phoneticPr fontId="1"/>
  </si>
  <si>
    <t>R4.3退職</t>
    <rPh sb="4" eb="6">
      <t>タイショク</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</si>
  <si>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</si>
  <si>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</si>
  <si>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新規採用予定者</t>
    <rPh sb="0" eb="2">
      <t>シンキ</t>
    </rPh>
    <rPh sb="2" eb="4">
      <t>サイヨウ</t>
    </rPh>
    <rPh sb="4" eb="7">
      <t>ヨテイシャ</t>
    </rPh>
    <phoneticPr fontId="1"/>
  </si>
  <si>
    <t>園長</t>
    <phoneticPr fontId="1"/>
  </si>
  <si>
    <t>【　月】</t>
    <phoneticPr fontId="1"/>
  </si>
  <si>
    <t>その他</t>
    <rPh sb="2" eb="3">
      <t>タ</t>
    </rPh>
    <phoneticPr fontId="1"/>
  </si>
  <si>
    <t>その他</t>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</si>
  <si>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</si>
  <si>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</si>
  <si>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・・県</t>
    <rPh sb="2" eb="3">
      <t>ケン</t>
    </rPh>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</si>
  <si>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</si>
  <si>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</si>
  <si>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</si>
  <si>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令和４年１０月以降においても、本事業により講じた賃金改善の水準を維持した。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</si>
</sst>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0_ "/>
    <numFmt numFmtId="179" formatCode="#,##0.000000_);[Red]\(#,##0.000000\)"/>
    <numFmt numFmtId="180" formatCode="#,##0.00000_ "/>
    <numFmt numFmtId="181" formatCode="#,##0.00000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thin">
        <color auto="1"/>
      </left>
      <right style="medium">
        <color indexed="64"/>
      </right>
      <top style="hair">
        <color auto="1"/>
      </top>
      <bottom style="double">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80">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8" fillId="0" borderId="0" xfId="0" applyFont="1" applyBorder="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48" xfId="0" applyNumberFormat="1" applyFill="1" applyBorder="1" applyAlignment="1">
      <alignment vertical="center"/>
    </xf>
    <xf numFmtId="177" fontId="0" fillId="0" borderId="0" xfId="0" applyNumberFormat="1" applyFill="1" applyBorder="1" applyAlignment="1">
      <alignment vertical="center"/>
    </xf>
    <xf numFmtId="176" fontId="8" fillId="0" borderId="52" xfId="0" applyNumberFormat="1" applyFont="1" applyFill="1" applyBorder="1" applyAlignment="1">
      <alignment horizontal="center" vertical="center" wrapText="1"/>
    </xf>
    <xf numFmtId="10" fontId="0" fillId="0" borderId="53" xfId="2" applyNumberFormat="1" applyFont="1" applyFill="1" applyBorder="1" applyAlignment="1">
      <alignment horizontal="right" vertical="center"/>
    </xf>
    <xf numFmtId="177" fontId="0" fillId="0" borderId="54"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5" xfId="2" applyNumberFormat="1" applyFont="1" applyFill="1" applyBorder="1" applyAlignment="1">
      <alignment horizontal="right" vertical="center"/>
    </xf>
    <xf numFmtId="10" fontId="0" fillId="0" borderId="56"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38" fontId="22" fillId="0" borderId="0" xfId="1" applyFont="1" applyBorder="1" applyAlignment="1">
      <alignment horizontal="righ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3" xfId="0" applyNumberFormat="1" applyBorder="1">
      <alignment vertical="center"/>
    </xf>
    <xf numFmtId="178" fontId="0" fillId="0" borderId="64" xfId="0" applyNumberFormat="1" applyBorder="1">
      <alignment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8" fillId="2" borderId="27" xfId="2" applyNumberFormat="1" applyFont="1" applyFill="1" applyBorder="1" applyAlignment="1" applyProtection="1">
      <alignment horizontal="right" vertical="center" shrinkToFit="1"/>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8" xfId="2" applyNumberFormat="1" applyFont="1" applyFill="1" applyBorder="1" applyAlignment="1" applyProtection="1">
      <alignment horizontal="left" vertical="center"/>
      <protection locked="0"/>
    </xf>
    <xf numFmtId="10" fontId="0" fillId="2" borderId="59" xfId="2" applyNumberFormat="1" applyFont="1" applyFill="1" applyBorder="1" applyAlignment="1" applyProtection="1">
      <alignment horizontal="left" vertical="center"/>
      <protection locked="0"/>
    </xf>
    <xf numFmtId="10" fontId="0" fillId="2" borderId="60"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8" xfId="0" applyFill="1" applyBorder="1" applyAlignment="1" applyProtection="1">
      <alignment horizontal="center"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8" fillId="0" borderId="0" xfId="0" applyFont="1" applyFill="1" applyAlignment="1">
      <alignment vertical="center"/>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8" fillId="3" borderId="17"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61" xfId="0" applyBorder="1" applyAlignment="1">
      <alignment horizontal="center" vertical="center" wrapText="1"/>
    </xf>
    <xf numFmtId="0" fontId="0" fillId="0" borderId="6" xfId="0" applyBorder="1" applyAlignment="1">
      <alignment horizontal="center" vertical="center" wrapText="1"/>
    </xf>
    <xf numFmtId="0" fontId="0" fillId="0" borderId="62" xfId="0"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11" fillId="0" borderId="0" xfId="0" applyFont="1" applyAlignment="1">
      <alignment horizontal="left" vertical="center"/>
    </xf>
    <xf numFmtId="0" fontId="0" fillId="0" borderId="34" xfId="0" applyBorder="1" applyAlignment="1">
      <alignment horizontal="center" vertical="center"/>
    </xf>
    <xf numFmtId="0" fontId="0" fillId="0" borderId="0" xfId="0"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16" fillId="0" borderId="0" xfId="0" applyFont="1" applyAlignment="1">
      <alignment horizontal="lef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0" fontId="8" fillId="0" borderId="1" xfId="0" applyFont="1" applyBorder="1" applyAlignment="1">
      <alignment horizontal="left" vertical="center"/>
    </xf>
    <xf numFmtId="0" fontId="20" fillId="0" borderId="0" xfId="0" applyFont="1" applyFill="1" applyAlignment="1">
      <alignment horizontal="center" vertical="center" shrinkToFit="1"/>
    </xf>
    <xf numFmtId="0" fontId="4" fillId="0" borderId="0" xfId="0" applyFont="1" applyFill="1" applyAlignment="1">
      <alignment horizontal="center" vertical="center"/>
    </xf>
    <xf numFmtId="0" fontId="8" fillId="0" borderId="29"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30" xfId="0" applyFont="1" applyFill="1" applyBorder="1" applyAlignment="1">
      <alignment horizontal="center" vertical="center"/>
    </xf>
    <xf numFmtId="0" fontId="5" fillId="0" borderId="34" xfId="0" applyFont="1" applyFill="1" applyBorder="1" applyAlignment="1">
      <alignment horizontal="right" vertical="center" wrapText="1"/>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50" xfId="0" applyFont="1" applyFill="1" applyBorder="1" applyAlignment="1">
      <alignment horizontal="left"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1"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1" xfId="0" applyNumberFormat="1" applyFont="1" applyFill="1" applyBorder="1" applyAlignment="1">
      <alignment horizontal="center" vertical="center" wrapText="1"/>
    </xf>
    <xf numFmtId="0" fontId="8" fillId="0" borderId="51" xfId="0" applyFont="1" applyFill="1" applyBorder="1" applyAlignment="1">
      <alignment horizontal="center" wrapText="1"/>
    </xf>
    <xf numFmtId="0" fontId="8" fillId="0" borderId="65" xfId="0" applyFont="1" applyFill="1" applyBorder="1" applyAlignment="1">
      <alignment horizontal="center" wrapText="1"/>
    </xf>
    <xf numFmtId="178" fontId="0" fillId="0" borderId="1" xfId="0" applyNumberFormat="1" applyFill="1" applyBorder="1" applyAlignment="1">
      <alignment horizontal="left" vertical="center" shrinkToFit="1"/>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Alignment="1">
      <alignment horizontal="left" vertical="top" wrapText="1"/>
    </xf>
    <xf numFmtId="38" fontId="22" fillId="2" borderId="0" xfId="1" applyFont="1" applyFill="1" applyBorder="1" applyAlignment="1" applyProtection="1">
      <alignment horizontal="left" vertical="center"/>
      <protection locked="0"/>
    </xf>
    <xf numFmtId="0" fontId="4" fillId="0" borderId="0" xfId="0" applyFont="1" applyAlignment="1">
      <alignment horizontal="center" vertical="center"/>
    </xf>
    <xf numFmtId="0" fontId="7" fillId="0" borderId="0" xfId="0" applyFont="1" applyAlignment="1">
      <alignment horizontal="center" vertical="center" wrapText="1"/>
    </xf>
    <xf numFmtId="0" fontId="8" fillId="2" borderId="7" xfId="0" applyFont="1" applyFill="1" applyBorder="1" applyAlignment="1" applyProtection="1">
      <alignment horizontal="left" vertical="center"/>
      <protection locked="0"/>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22"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78" fontId="0" fillId="0" borderId="10" xfId="0" applyNumberFormat="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9"/>
  <sheetViews>
    <sheetView tabSelected="1" zoomScaleNormal="100" zoomScaleSheetLayoutView="115" workbookViewId="0">
      <selection activeCell="B6" sqref="B6"/>
    </sheetView>
  </sheetViews>
  <sheetFormatPr defaultColWidth="18.625" defaultRowHeight="13.5" x14ac:dyDescent="0.15"/>
  <cols>
    <col min="1" max="1" width="2.5" bestFit="1" customWidth="1"/>
    <col min="2" max="2" width="11" bestFit="1" customWidth="1"/>
    <col min="3" max="5" width="18.875" customWidth="1"/>
    <col min="6" max="6" width="6.875" customWidth="1"/>
    <col min="7" max="7" width="7.125" customWidth="1"/>
    <col min="8" max="9" width="15" customWidth="1"/>
    <col min="10" max="10" width="15" style="1" customWidth="1"/>
    <col min="11" max="11" width="9" style="1" bestFit="1" customWidth="1"/>
    <col min="12" max="14" width="11" style="1" bestFit="1" customWidth="1"/>
    <col min="15" max="15" width="11.75" bestFit="1" customWidth="1"/>
    <col min="16" max="16" width="10.25" bestFit="1" customWidth="1"/>
    <col min="17" max="17" width="11" bestFit="1" customWidth="1"/>
    <col min="18" max="18" width="11.125" bestFit="1" customWidth="1"/>
    <col min="19" max="19" width="11.125" customWidth="1"/>
    <col min="20" max="20" width="11" bestFit="1" customWidth="1"/>
  </cols>
  <sheetData>
    <row r="1" spans="1:20" ht="17.25" x14ac:dyDescent="0.15">
      <c r="B1" s="203" t="s">
        <v>12</v>
      </c>
      <c r="C1" s="203"/>
      <c r="D1" s="203"/>
      <c r="E1" s="203"/>
      <c r="F1" s="203"/>
      <c r="G1" s="203"/>
      <c r="H1" s="203"/>
      <c r="I1" s="203"/>
      <c r="J1" s="203"/>
      <c r="K1" s="203"/>
      <c r="L1" s="203"/>
      <c r="M1" s="203"/>
      <c r="N1" s="203"/>
      <c r="O1" s="203"/>
      <c r="P1" s="203"/>
      <c r="Q1" s="203"/>
      <c r="R1" s="203"/>
      <c r="S1" s="203"/>
      <c r="T1" s="203"/>
    </row>
    <row r="2" spans="1:20" x14ac:dyDescent="0.15">
      <c r="J2"/>
      <c r="K2"/>
      <c r="L2"/>
      <c r="O2" s="1"/>
      <c r="P2" s="1"/>
    </row>
    <row r="3" spans="1:20" ht="19.5" customHeight="1" x14ac:dyDescent="0.15">
      <c r="B3" s="202" t="s">
        <v>90</v>
      </c>
      <c r="C3" s="204" t="s">
        <v>148</v>
      </c>
      <c r="D3" s="195" t="s">
        <v>0</v>
      </c>
      <c r="E3" s="195" t="s">
        <v>119</v>
      </c>
      <c r="F3" s="196" t="s">
        <v>126</v>
      </c>
      <c r="G3" s="197"/>
      <c r="H3" s="204" t="s">
        <v>50</v>
      </c>
      <c r="I3" s="204"/>
      <c r="J3" s="204"/>
      <c r="K3" s="202" t="s">
        <v>48</v>
      </c>
      <c r="L3" s="202" t="s">
        <v>78</v>
      </c>
      <c r="M3" s="202" t="s">
        <v>110</v>
      </c>
      <c r="N3" s="202" t="s">
        <v>111</v>
      </c>
      <c r="O3" s="202" t="s">
        <v>114</v>
      </c>
      <c r="P3" s="202" t="s">
        <v>158</v>
      </c>
      <c r="Q3" s="202" t="s">
        <v>159</v>
      </c>
      <c r="R3" s="202" t="s">
        <v>55</v>
      </c>
      <c r="S3" s="202" t="s">
        <v>170</v>
      </c>
      <c r="T3" s="202" t="s">
        <v>171</v>
      </c>
    </row>
    <row r="4" spans="1:20" s="4" customFormat="1" ht="19.5" customHeight="1" x14ac:dyDescent="0.15">
      <c r="A4" s="12"/>
      <c r="B4" s="204"/>
      <c r="C4" s="204"/>
      <c r="D4" s="195"/>
      <c r="E4" s="195"/>
      <c r="F4" s="198"/>
      <c r="G4" s="199"/>
      <c r="H4" s="204" t="s">
        <v>53</v>
      </c>
      <c r="I4" s="204" t="s">
        <v>51</v>
      </c>
      <c r="J4" s="204" t="s">
        <v>52</v>
      </c>
      <c r="K4" s="202"/>
      <c r="L4" s="202"/>
      <c r="M4" s="202"/>
      <c r="N4" s="202"/>
      <c r="O4" s="202"/>
      <c r="P4" s="202"/>
      <c r="Q4" s="202"/>
      <c r="R4" s="202"/>
      <c r="S4" s="202"/>
      <c r="T4" s="202"/>
    </row>
    <row r="5" spans="1:20" s="4" customFormat="1" ht="19.5" customHeight="1" x14ac:dyDescent="0.15">
      <c r="A5" s="12"/>
      <c r="B5" s="204"/>
      <c r="C5" s="204"/>
      <c r="D5" s="195"/>
      <c r="E5" s="195"/>
      <c r="F5" s="200"/>
      <c r="G5" s="201"/>
      <c r="H5" s="204"/>
      <c r="I5" s="204"/>
      <c r="J5" s="204"/>
      <c r="K5" s="202"/>
      <c r="L5" s="202"/>
      <c r="M5" s="202"/>
      <c r="N5" s="202"/>
      <c r="O5" s="202"/>
      <c r="P5" s="202"/>
      <c r="Q5" s="202"/>
      <c r="R5" s="202"/>
      <c r="S5" s="202"/>
      <c r="T5" s="202"/>
    </row>
    <row r="6" spans="1:20" ht="42.75" customHeight="1" x14ac:dyDescent="0.15">
      <c r="B6" s="184" t="s">
        <v>179</v>
      </c>
      <c r="C6" s="185" t="s">
        <v>91</v>
      </c>
      <c r="D6" s="186" t="s">
        <v>92</v>
      </c>
      <c r="E6" s="187">
        <v>1234567890</v>
      </c>
      <c r="F6" s="186">
        <v>8</v>
      </c>
      <c r="G6" s="134" t="s">
        <v>106</v>
      </c>
      <c r="H6" s="185" t="s">
        <v>93</v>
      </c>
      <c r="I6" s="188" t="s">
        <v>94</v>
      </c>
      <c r="J6" s="188" t="s">
        <v>95</v>
      </c>
      <c r="K6" s="184" t="s">
        <v>96</v>
      </c>
      <c r="L6" s="78">
        <f>M6+N6</f>
        <v>171</v>
      </c>
      <c r="M6" s="78">
        <f>【作業不要】交付額の算定!D9/1000</f>
        <v>0</v>
      </c>
      <c r="N6" s="78">
        <f>【作業不要】交付額の算定!D24/1000</f>
        <v>171</v>
      </c>
      <c r="O6" s="15" t="str">
        <f>IF('チェックリスト（申請時）'!K1=8,"○","")</f>
        <v>○</v>
      </c>
      <c r="P6" s="156">
        <f>【作業不要】交付額の算定!J9/1000</f>
        <v>0</v>
      </c>
      <c r="Q6" s="157">
        <f>【作業不要】交付額の算定!J24/1000</f>
        <v>171</v>
      </c>
      <c r="R6" s="15" t="str">
        <f>IF('チェックリスト（実績報告時）'!K1=9,"○","")</f>
        <v>○</v>
      </c>
      <c r="S6" s="78">
        <f>M6-P6</f>
        <v>0</v>
      </c>
      <c r="T6" s="78">
        <f>N6-Q6</f>
        <v>0</v>
      </c>
    </row>
    <row r="7" spans="1:20" x14ac:dyDescent="0.15">
      <c r="J7"/>
      <c r="K7"/>
      <c r="L7"/>
      <c r="O7" s="1"/>
      <c r="P7" s="1"/>
    </row>
    <row r="8" spans="1:20" s="6" customFormat="1" x14ac:dyDescent="0.15">
      <c r="E8" s="141" t="s">
        <v>120</v>
      </c>
      <c r="M8" s="142"/>
      <c r="N8" s="142"/>
      <c r="O8" s="142"/>
      <c r="P8" s="142"/>
    </row>
    <row r="9" spans="1:20" s="6" customFormat="1" x14ac:dyDescent="0.15">
      <c r="E9" s="140" t="s">
        <v>121</v>
      </c>
      <c r="M9" s="142"/>
      <c r="N9" s="142"/>
      <c r="O9" s="142"/>
      <c r="P9" s="142"/>
    </row>
  </sheetData>
  <sheetProtection algorithmName="SHA-512" hashValue="zA5zMOs11Li0mxEUR/VPks9BIQqNaDFfdXduv0ti/Kz8ObgwJEIh+LiKtZyV7715QOg+hsrx4ZEZYOJZyKyv4w==" saltValue="jtqQ38D+K24c6Tj7Ke/YiA==" spinCount="100000" sheet="1" objects="1" scenarios="1"/>
  <mergeCells count="20">
    <mergeCell ref="B1:T1"/>
    <mergeCell ref="C3:C5"/>
    <mergeCell ref="B3:B5"/>
    <mergeCell ref="H3:J3"/>
    <mergeCell ref="H4:H5"/>
    <mergeCell ref="I4:I5"/>
    <mergeCell ref="J4:J5"/>
    <mergeCell ref="T3:T5"/>
    <mergeCell ref="K3:K5"/>
    <mergeCell ref="D3:D5"/>
    <mergeCell ref="L3:L5"/>
    <mergeCell ref="Q3:Q5"/>
    <mergeCell ref="O3:O5"/>
    <mergeCell ref="R3:R5"/>
    <mergeCell ref="P3:P5"/>
    <mergeCell ref="E3:E5"/>
    <mergeCell ref="F3:G5"/>
    <mergeCell ref="M3:M5"/>
    <mergeCell ref="N3:N5"/>
    <mergeCell ref="S3:S5"/>
  </mergeCells>
  <phoneticPr fontId="1"/>
  <dataValidations count="2">
    <dataValidation type="list" allowBlank="1" showInputMessage="1" showErrorMessage="1" sqref="K6" xr:uid="{7FE3F24A-4A10-4FA4-A66C-7C262969F7EE}">
      <formula1>"　,なし,R4.3,R4.4,R4.5,R4.6,R4.7,R4.8,R4.9,R4.10,R4.11以降"</formula1>
    </dataValidation>
    <dataValidation type="list" errorStyle="warning" allowBlank="1" showInputMessage="1" showErrorMessage="1" errorTitle="誤りがあります。" error="2月～9月の範囲を選択してください。" sqref="F6" xr:uid="{1FFDF077-5EDE-4FF2-A119-134708488AAA}">
      <formula1>" ,2,3,4,5,6,7,8,9"</formula1>
    </dataValidation>
  </dataValidations>
  <printOptions horizontalCentered="1"/>
  <pageMargins left="0.31496062992125984" right="0.31496062992125984" top="0.55118110236220474" bottom="0.35433070866141736"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8955E-1596-4683-92C3-2DA8A8383A98}">
  <sheetPr>
    <tabColor rgb="FFFFC000"/>
  </sheetPr>
  <dimension ref="A1:Q29"/>
  <sheetViews>
    <sheetView zoomScaleNormal="100" workbookViewId="0">
      <selection activeCell="A12" sqref="A12"/>
    </sheetView>
  </sheetViews>
  <sheetFormatPr defaultRowHeight="13.5" x14ac:dyDescent="0.15"/>
  <cols>
    <col min="1" max="1" width="20.375" customWidth="1"/>
    <col min="2" max="3" width="3.375" bestFit="1" customWidth="1"/>
    <col min="4" max="4" width="20.375" customWidth="1"/>
    <col min="5" max="5" width="5.25" bestFit="1" customWidth="1"/>
    <col min="6" max="6" width="3.75" bestFit="1" customWidth="1"/>
    <col min="7" max="7" width="20.375" customWidth="1"/>
    <col min="8" max="8" width="3.375" bestFit="1" customWidth="1"/>
    <col min="9" max="9" width="7.125" bestFit="1" customWidth="1"/>
    <col min="10" max="10" width="6.5" bestFit="1" customWidth="1"/>
    <col min="11" max="11" width="20.375" customWidth="1"/>
    <col min="12" max="12" width="3.375" bestFit="1" customWidth="1"/>
  </cols>
  <sheetData>
    <row r="1" spans="1:17" ht="21" x14ac:dyDescent="0.15">
      <c r="A1" s="205" t="s">
        <v>147</v>
      </c>
      <c r="B1" s="205"/>
      <c r="C1" s="205"/>
      <c r="D1" s="205"/>
      <c r="E1" s="205"/>
      <c r="F1" s="205"/>
      <c r="G1" s="205"/>
      <c r="H1" s="205"/>
      <c r="I1" s="205"/>
      <c r="J1" s="205"/>
      <c r="K1" s="205"/>
      <c r="L1" s="205"/>
    </row>
    <row r="2" spans="1:17" s="6" customFormat="1" x14ac:dyDescent="0.15">
      <c r="A2" s="7"/>
      <c r="B2" s="7"/>
      <c r="C2" s="7"/>
      <c r="D2" s="7"/>
      <c r="E2" s="7"/>
      <c r="F2" s="7"/>
      <c r="G2" s="7"/>
      <c r="H2" s="7"/>
      <c r="I2" s="7"/>
      <c r="J2" s="7"/>
      <c r="K2" s="7"/>
      <c r="L2" s="7"/>
    </row>
    <row r="3" spans="1:17" ht="21" x14ac:dyDescent="0.15">
      <c r="A3" s="24"/>
      <c r="B3" s="24"/>
      <c r="C3" s="24"/>
      <c r="D3" s="24"/>
      <c r="E3" s="24"/>
      <c r="F3" s="24"/>
      <c r="G3" s="8" t="s">
        <v>5</v>
      </c>
      <c r="H3" s="219" t="str">
        <f>総括表!B6</f>
        <v>・・県</v>
      </c>
      <c r="I3" s="219"/>
      <c r="J3" s="219"/>
      <c r="K3" s="219"/>
      <c r="L3" s="219"/>
    </row>
    <row r="4" spans="1:17" ht="21" x14ac:dyDescent="0.15">
      <c r="A4" s="24"/>
      <c r="B4" s="24"/>
      <c r="C4" s="24"/>
      <c r="D4" s="24"/>
      <c r="E4" s="24"/>
      <c r="F4" s="24"/>
      <c r="G4" s="8" t="s">
        <v>149</v>
      </c>
      <c r="H4" s="219" t="str">
        <f>総括表!C6</f>
        <v>学校法人○○</v>
      </c>
      <c r="I4" s="219"/>
      <c r="J4" s="219"/>
      <c r="K4" s="219"/>
      <c r="L4" s="219"/>
    </row>
    <row r="5" spans="1:17" ht="21" x14ac:dyDescent="0.15">
      <c r="A5" s="24"/>
      <c r="B5" s="24"/>
      <c r="C5" s="24"/>
      <c r="D5" s="24"/>
      <c r="E5" s="24"/>
      <c r="F5" s="24"/>
      <c r="G5" s="8" t="s">
        <v>0</v>
      </c>
      <c r="H5" s="219" t="str">
        <f>総括表!D6</f>
        <v>◇◇幼稚園</v>
      </c>
      <c r="I5" s="219"/>
      <c r="J5" s="219"/>
      <c r="K5" s="219"/>
      <c r="L5" s="219"/>
    </row>
    <row r="6" spans="1:17" ht="17.25" x14ac:dyDescent="0.15">
      <c r="A6" s="16"/>
      <c r="B6" s="16"/>
      <c r="C6" s="16"/>
      <c r="D6" s="16"/>
      <c r="E6" s="16"/>
      <c r="F6" s="16"/>
      <c r="G6" s="16"/>
      <c r="H6" s="16"/>
    </row>
    <row r="7" spans="1:17" ht="17.25" x14ac:dyDescent="0.15">
      <c r="A7" s="216" t="s">
        <v>133</v>
      </c>
      <c r="B7" s="216"/>
      <c r="C7" s="216"/>
      <c r="D7" s="216"/>
      <c r="E7" s="216"/>
      <c r="F7" s="216"/>
      <c r="G7" s="216"/>
      <c r="H7" s="216"/>
      <c r="I7" s="216"/>
      <c r="J7" s="216"/>
      <c r="K7" s="216"/>
      <c r="L7" s="216"/>
    </row>
    <row r="8" spans="1:17" ht="17.25" customHeight="1" x14ac:dyDescent="0.15">
      <c r="A8" s="208" t="s">
        <v>80</v>
      </c>
      <c r="B8" s="208"/>
      <c r="C8" s="208"/>
      <c r="D8" s="208"/>
      <c r="E8" s="208"/>
      <c r="F8" s="208"/>
      <c r="G8" s="208"/>
      <c r="H8" s="208"/>
      <c r="I8" s="208"/>
      <c r="J8" s="208"/>
      <c r="K8" s="208"/>
      <c r="L8" s="208"/>
    </row>
    <row r="9" spans="1:17" ht="17.25" customHeight="1" x14ac:dyDescent="0.15">
      <c r="A9" s="208" t="s">
        <v>79</v>
      </c>
      <c r="B9" s="208"/>
      <c r="C9" s="208"/>
      <c r="D9" s="208"/>
      <c r="E9" s="208"/>
      <c r="F9" s="208"/>
      <c r="G9" s="208"/>
      <c r="H9" s="208"/>
      <c r="I9" s="208"/>
      <c r="J9" s="208"/>
      <c r="K9" s="208"/>
      <c r="L9" s="208"/>
    </row>
    <row r="10" spans="1:17" ht="10.5" customHeight="1" x14ac:dyDescent="0.15">
      <c r="A10" s="77"/>
      <c r="B10" s="77"/>
      <c r="C10" s="77"/>
      <c r="D10" s="77"/>
      <c r="E10" s="77"/>
      <c r="F10" s="77"/>
      <c r="G10" s="77"/>
      <c r="H10" s="77"/>
      <c r="I10" s="77"/>
      <c r="J10" s="77"/>
      <c r="K10" s="77"/>
      <c r="L10" s="77"/>
    </row>
    <row r="11" spans="1:17" ht="27.75" customHeight="1" thickBot="1" x14ac:dyDescent="0.2">
      <c r="A11" s="19" t="s">
        <v>68</v>
      </c>
      <c r="B11" s="12"/>
      <c r="C11" s="12"/>
      <c r="D11" s="12" t="s">
        <v>63</v>
      </c>
      <c r="E11" s="12"/>
      <c r="F11" s="12"/>
      <c r="G11" s="22" t="s">
        <v>82</v>
      </c>
      <c r="H11" s="12"/>
      <c r="I11" s="19" t="s">
        <v>66</v>
      </c>
      <c r="J11" s="12"/>
      <c r="K11" s="209" t="s">
        <v>101</v>
      </c>
      <c r="L11" s="209"/>
    </row>
    <row r="12" spans="1:17" ht="27.75" customHeight="1" thickBot="1" x14ac:dyDescent="0.2">
      <c r="A12" s="183">
        <v>10</v>
      </c>
      <c r="B12" s="3" t="s">
        <v>64</v>
      </c>
      <c r="C12" s="20" t="s">
        <v>61</v>
      </c>
      <c r="D12" s="32">
        <v>9000</v>
      </c>
      <c r="E12" s="3" t="s">
        <v>49</v>
      </c>
      <c r="F12" s="20" t="s">
        <v>61</v>
      </c>
      <c r="G12" s="33">
        <f>1+K25</f>
        <v>1.2666666666666666</v>
      </c>
      <c r="H12" s="2" t="s">
        <v>61</v>
      </c>
      <c r="I12" s="34" t="s">
        <v>65</v>
      </c>
      <c r="J12" s="2" t="s">
        <v>62</v>
      </c>
      <c r="K12" s="35">
        <f>A12*D12*G12*3/4</f>
        <v>85500</v>
      </c>
      <c r="L12" s="31" t="s">
        <v>67</v>
      </c>
    </row>
    <row r="13" spans="1:17" s="30" customFormat="1" ht="9.75" customHeight="1" x14ac:dyDescent="0.15">
      <c r="A13" s="25"/>
      <c r="B13" s="25"/>
      <c r="C13" s="26"/>
      <c r="D13" s="25"/>
      <c r="E13" s="25"/>
      <c r="F13" s="26"/>
      <c r="G13" s="28"/>
      <c r="H13" s="27"/>
      <c r="I13" s="29"/>
      <c r="J13" s="27"/>
      <c r="K13" s="27"/>
      <c r="L13" s="27"/>
    </row>
    <row r="14" spans="1:17" s="30" customFormat="1" ht="27.75" customHeight="1" thickBot="1" x14ac:dyDescent="0.2">
      <c r="A14" s="218" t="s">
        <v>81</v>
      </c>
      <c r="B14" s="218"/>
      <c r="C14" s="80"/>
      <c r="D14" s="213" t="s">
        <v>107</v>
      </c>
      <c r="E14" s="213"/>
      <c r="G14" s="217" t="s">
        <v>108</v>
      </c>
      <c r="H14" s="217"/>
      <c r="I14" s="29"/>
      <c r="J14" s="27"/>
      <c r="K14" s="27"/>
      <c r="L14" s="27"/>
      <c r="P14" s="25"/>
      <c r="Q14" s="27"/>
    </row>
    <row r="15" spans="1:17" s="84" customFormat="1" ht="27.75" customHeight="1" thickBot="1" x14ac:dyDescent="0.2">
      <c r="A15" s="79">
        <f>K12</f>
        <v>85500</v>
      </c>
      <c r="B15" s="86" t="s">
        <v>67</v>
      </c>
      <c r="C15" s="87" t="s">
        <v>61</v>
      </c>
      <c r="D15" s="135">
        <f>10-総括表!F6</f>
        <v>2</v>
      </c>
      <c r="E15" s="88" t="s">
        <v>70</v>
      </c>
      <c r="F15" s="59" t="s">
        <v>71</v>
      </c>
      <c r="G15" s="81">
        <f>ROUNDDOWN(A15*D15,-3)</f>
        <v>171000</v>
      </c>
      <c r="H15" s="89" t="s">
        <v>67</v>
      </c>
      <c r="I15" s="82"/>
      <c r="J15" s="83"/>
      <c r="K15" s="83"/>
      <c r="L15" s="83"/>
      <c r="P15" s="85"/>
      <c r="Q15" s="83"/>
    </row>
    <row r="16" spans="1:17" s="30" customFormat="1" ht="9.75" customHeight="1" x14ac:dyDescent="0.15">
      <c r="A16" s="25"/>
      <c r="B16" s="25"/>
      <c r="C16" s="26"/>
      <c r="D16" s="25"/>
      <c r="E16" s="25"/>
      <c r="F16" s="25"/>
      <c r="G16" s="27"/>
      <c r="H16" s="27"/>
      <c r="I16" s="29"/>
      <c r="J16" s="27"/>
      <c r="K16" s="27"/>
      <c r="L16" s="27"/>
      <c r="P16" s="25"/>
      <c r="Q16" s="27"/>
    </row>
    <row r="17" spans="1:12" ht="17.25" customHeight="1" x14ac:dyDescent="0.15">
      <c r="A17" s="210" t="s">
        <v>69</v>
      </c>
      <c r="B17" s="210"/>
      <c r="C17" s="210"/>
      <c r="D17" s="210"/>
      <c r="E17" s="210"/>
      <c r="F17" s="210"/>
      <c r="G17" s="210"/>
      <c r="H17" s="210"/>
      <c r="I17" s="210"/>
      <c r="J17" s="210"/>
      <c r="K17" s="210"/>
      <c r="L17" s="210"/>
    </row>
    <row r="18" spans="1:12" x14ac:dyDescent="0.15">
      <c r="A18" s="210" t="s">
        <v>99</v>
      </c>
      <c r="B18" s="210"/>
      <c r="C18" s="210"/>
      <c r="D18" s="210"/>
      <c r="E18" s="210"/>
      <c r="F18" s="210"/>
      <c r="G18" s="210"/>
      <c r="H18" s="210"/>
      <c r="I18" s="210"/>
      <c r="J18" s="210"/>
      <c r="K18" s="210"/>
      <c r="L18" s="210"/>
    </row>
    <row r="19" spans="1:12" x14ac:dyDescent="0.15">
      <c r="A19" s="210" t="s">
        <v>127</v>
      </c>
      <c r="B19" s="210"/>
      <c r="C19" s="210"/>
      <c r="D19" s="210"/>
      <c r="E19" s="210"/>
      <c r="F19" s="210"/>
      <c r="G19" s="210"/>
      <c r="H19" s="210"/>
      <c r="I19" s="210"/>
      <c r="J19" s="210"/>
      <c r="K19" s="210"/>
      <c r="L19" s="210"/>
    </row>
    <row r="20" spans="1:12" x14ac:dyDescent="0.15">
      <c r="A20" s="210" t="s">
        <v>109</v>
      </c>
      <c r="B20" s="210"/>
      <c r="C20" s="210"/>
      <c r="D20" s="210"/>
      <c r="E20" s="210"/>
      <c r="F20" s="210"/>
      <c r="G20" s="210"/>
      <c r="H20" s="210"/>
      <c r="I20" s="210"/>
      <c r="J20" s="210"/>
      <c r="K20" s="210"/>
      <c r="L20" s="210"/>
    </row>
    <row r="21" spans="1:12" x14ac:dyDescent="0.15">
      <c r="A21" s="132"/>
      <c r="B21" s="132"/>
      <c r="C21" s="132"/>
      <c r="D21" s="132"/>
      <c r="E21" s="132"/>
      <c r="F21" s="132"/>
      <c r="G21" s="132"/>
      <c r="H21" s="132"/>
      <c r="I21" s="132"/>
      <c r="J21" s="132"/>
      <c r="K21" s="132"/>
      <c r="L21" s="132"/>
    </row>
    <row r="22" spans="1:12" x14ac:dyDescent="0.15">
      <c r="A22" s="17"/>
      <c r="B22" s="17"/>
      <c r="C22" s="17"/>
      <c r="D22" s="17"/>
      <c r="E22" s="17"/>
      <c r="F22" s="17"/>
      <c r="G22" s="17"/>
      <c r="H22" s="17"/>
      <c r="I22" s="17"/>
      <c r="J22" s="17"/>
      <c r="K22" s="17"/>
      <c r="L22" s="17"/>
    </row>
    <row r="23" spans="1:12" ht="17.25" x14ac:dyDescent="0.15">
      <c r="A23" s="216" t="s">
        <v>100</v>
      </c>
      <c r="B23" s="216"/>
      <c r="C23" s="216"/>
      <c r="D23" s="216"/>
      <c r="E23" s="216"/>
      <c r="F23" s="216"/>
      <c r="G23" s="216"/>
      <c r="H23" s="216"/>
      <c r="I23" s="216"/>
      <c r="J23" s="216"/>
      <c r="K23" s="216"/>
      <c r="L23" s="216"/>
    </row>
    <row r="24" spans="1:12" ht="14.25" thickBot="1" x14ac:dyDescent="0.2">
      <c r="K24" s="2"/>
    </row>
    <row r="25" spans="1:12" ht="27.75" customHeight="1" x14ac:dyDescent="0.15">
      <c r="A25" s="212" t="s">
        <v>104</v>
      </c>
      <c r="B25" s="212"/>
      <c r="C25" s="212"/>
      <c r="D25" s="212"/>
      <c r="E25" s="212"/>
      <c r="F25" s="211" t="s">
        <v>71</v>
      </c>
      <c r="G25" s="206">
        <v>40000000</v>
      </c>
      <c r="H25" s="206"/>
      <c r="I25" s="23" t="s">
        <v>49</v>
      </c>
      <c r="J25" s="211" t="s">
        <v>71</v>
      </c>
      <c r="K25" s="214">
        <f>G25/G26</f>
        <v>0.26666666666666666</v>
      </c>
    </row>
    <row r="26" spans="1:12" ht="27.75" customHeight="1" thickBot="1" x14ac:dyDescent="0.2">
      <c r="A26" s="213" t="s">
        <v>105</v>
      </c>
      <c r="B26" s="213"/>
      <c r="C26" s="213"/>
      <c r="D26" s="213"/>
      <c r="E26" s="213"/>
      <c r="F26" s="211"/>
      <c r="G26" s="207">
        <v>150000000</v>
      </c>
      <c r="H26" s="207"/>
      <c r="I26" s="14" t="s">
        <v>49</v>
      </c>
      <c r="J26" s="211"/>
      <c r="K26" s="215"/>
    </row>
    <row r="27" spans="1:12" x14ac:dyDescent="0.15">
      <c r="H27" s="21"/>
      <c r="I27" s="21"/>
      <c r="J27" s="21"/>
      <c r="K27" s="21"/>
    </row>
    <row r="28" spans="1:12" x14ac:dyDescent="0.15">
      <c r="K28" s="2"/>
    </row>
    <row r="29" spans="1:12" x14ac:dyDescent="0.15">
      <c r="A29" s="210"/>
      <c r="B29" s="210"/>
      <c r="C29" s="210"/>
      <c r="D29" s="210"/>
      <c r="E29" s="210"/>
      <c r="F29" s="210"/>
      <c r="G29" s="210"/>
      <c r="H29" s="210"/>
      <c r="I29" s="210"/>
      <c r="J29" s="210"/>
      <c r="K29" s="210"/>
      <c r="L29" s="210"/>
    </row>
  </sheetData>
  <sheetProtection algorithmName="SHA-512" hashValue="UQw0kOr770LY71DeKLp4bwj4c+Un2IvRRefKfuteovQrS9WOtkAuzZJQCoJyV5p+7RJgKfJfFdx7JhuY7WROsg==" saltValue="5bJTZwByYww4s8Jp9wtGPw==" spinCount="100000" sheet="1" objects="1" scenarios="1"/>
  <mergeCells count="24">
    <mergeCell ref="A14:B14"/>
    <mergeCell ref="D14:E14"/>
    <mergeCell ref="A29:L29"/>
    <mergeCell ref="H3:L3"/>
    <mergeCell ref="H4:L4"/>
    <mergeCell ref="H5:L5"/>
    <mergeCell ref="A7:L7"/>
    <mergeCell ref="A18:L18"/>
    <mergeCell ref="A1:L1"/>
    <mergeCell ref="G25:H25"/>
    <mergeCell ref="G26:H26"/>
    <mergeCell ref="A8:L8"/>
    <mergeCell ref="K11:L11"/>
    <mergeCell ref="A19:L19"/>
    <mergeCell ref="A9:L9"/>
    <mergeCell ref="F25:F26"/>
    <mergeCell ref="A25:E25"/>
    <mergeCell ref="A26:E26"/>
    <mergeCell ref="J25:J26"/>
    <mergeCell ref="K25:K26"/>
    <mergeCell ref="A17:L17"/>
    <mergeCell ref="A20:L20"/>
    <mergeCell ref="A23:L23"/>
    <mergeCell ref="G14:H14"/>
  </mergeCells>
  <phoneticPr fontId="1"/>
  <dataValidations count="1">
    <dataValidation type="list" allowBlank="1" showInputMessage="1" showErrorMessage="1" sqref="P14:P16 F16" xr:uid="{99077E8D-D935-4823-854D-66FE0D9A26AA}">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F86"/>
  <sheetViews>
    <sheetView view="pageBreakPreview" zoomScaleNormal="100" zoomScaleSheetLayoutView="100" workbookViewId="0">
      <pane xSplit="2" ySplit="11" topLeftCell="C12" activePane="bottomRight" state="frozen"/>
      <selection pane="topRight" activeCell="C1" sqref="C1"/>
      <selection pane="bottomLeft" activeCell="A12" sqref="A12"/>
      <selection pane="bottomRight" activeCell="C4" sqref="C4:E4"/>
    </sheetView>
  </sheetViews>
  <sheetFormatPr defaultRowHeight="13.5" x14ac:dyDescent="0.15"/>
  <cols>
    <col min="1" max="1" width="3.75" style="30" customWidth="1"/>
    <col min="2" max="2" width="13.875" style="43" customWidth="1"/>
    <col min="3" max="3" width="9" style="43" bestFit="1" customWidth="1"/>
    <col min="4" max="4" width="7.125" style="30" bestFit="1" customWidth="1"/>
    <col min="5" max="5" width="7.125" style="30" customWidth="1"/>
    <col min="6" max="6" width="11.625" style="30" customWidth="1"/>
    <col min="7" max="7" width="12.125" style="14" bestFit="1" customWidth="1"/>
    <col min="8" max="8" width="11.625" style="14" customWidth="1"/>
    <col min="9" max="10" width="11.625" style="47" customWidth="1"/>
    <col min="11" max="14" width="11.625" style="14" customWidth="1"/>
    <col min="15" max="33" width="11.625" style="47" customWidth="1"/>
    <col min="34" max="34" width="12.125" style="14" bestFit="1" customWidth="1"/>
    <col min="35" max="35" width="11.625" style="14" customWidth="1"/>
    <col min="36" max="37" width="11.625" style="47" customWidth="1"/>
    <col min="38" max="41" width="11.625" style="14" customWidth="1"/>
    <col min="42" max="60" width="11.625" style="47" customWidth="1"/>
    <col min="61" max="61" width="12.125" style="14" bestFit="1" customWidth="1"/>
    <col min="62" max="62" width="11.625" style="14" customWidth="1"/>
    <col min="63" max="64" width="11.625" style="47" customWidth="1"/>
    <col min="65" max="68" width="11.625" style="14" customWidth="1"/>
    <col min="69" max="78" width="11.625" style="47" customWidth="1"/>
    <col min="79" max="79" width="1.875" style="47" customWidth="1"/>
    <col min="80" max="80" width="13.75" style="122" customWidth="1"/>
    <col min="81" max="81" width="7.125" style="30" customWidth="1"/>
    <col min="82" max="82" width="11" style="30" bestFit="1" customWidth="1"/>
    <col min="83" max="83" width="9" style="30"/>
    <col min="84" max="84" width="12.625" style="30" bestFit="1" customWidth="1"/>
    <col min="85" max="16384" width="9" style="30"/>
  </cols>
  <sheetData>
    <row r="1" spans="1:84" ht="18.75" x14ac:dyDescent="0.15">
      <c r="A1" s="220" t="s">
        <v>89</v>
      </c>
      <c r="B1" s="220"/>
      <c r="C1" s="220"/>
      <c r="D1" s="220"/>
      <c r="E1" s="220"/>
      <c r="F1" s="220"/>
      <c r="G1" s="220"/>
      <c r="H1" s="220"/>
      <c r="I1" s="220"/>
      <c r="J1" s="220"/>
      <c r="K1" s="220"/>
      <c r="L1" s="220"/>
      <c r="M1" s="220"/>
      <c r="N1" s="220"/>
      <c r="O1" s="220"/>
      <c r="AH1" s="47"/>
      <c r="AI1" s="47"/>
      <c r="AL1" s="47"/>
      <c r="AM1" s="47"/>
      <c r="AN1" s="47"/>
      <c r="AO1" s="47"/>
      <c r="BI1" s="47"/>
      <c r="BJ1" s="47"/>
      <c r="BM1" s="47"/>
      <c r="BN1" s="47"/>
      <c r="BO1" s="47"/>
      <c r="BP1" s="47"/>
    </row>
    <row r="2" spans="1:84" ht="12" customHeight="1" x14ac:dyDescent="0.15">
      <c r="A2" s="22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158"/>
      <c r="AI2" s="158"/>
      <c r="AJ2" s="158"/>
      <c r="AK2" s="158"/>
      <c r="AL2" s="158"/>
      <c r="AM2" s="158"/>
      <c r="AN2" s="158"/>
      <c r="AO2" s="158"/>
      <c r="AP2" s="158"/>
      <c r="AQ2" s="221"/>
      <c r="AR2" s="221"/>
      <c r="AS2" s="221"/>
      <c r="AT2" s="221"/>
      <c r="AU2" s="221"/>
      <c r="AV2" s="221"/>
      <c r="AW2" s="221"/>
      <c r="AX2" s="221"/>
      <c r="AY2" s="221"/>
      <c r="AZ2" s="221"/>
      <c r="BA2" s="221"/>
      <c r="BB2" s="221"/>
      <c r="BC2" s="221"/>
      <c r="BD2" s="221"/>
      <c r="BE2" s="221"/>
      <c r="BF2" s="221"/>
      <c r="BG2" s="221"/>
      <c r="BH2" s="221"/>
      <c r="BI2" s="158"/>
      <c r="BJ2" s="158"/>
      <c r="BK2" s="158"/>
      <c r="BL2" s="158"/>
      <c r="BM2" s="158"/>
      <c r="BN2" s="158"/>
      <c r="BO2" s="158"/>
      <c r="BP2" s="158"/>
      <c r="BQ2" s="158"/>
      <c r="BR2" s="221"/>
      <c r="BS2" s="221"/>
      <c r="BT2" s="221"/>
      <c r="BU2" s="221"/>
      <c r="BV2" s="221"/>
      <c r="BW2" s="221"/>
      <c r="BX2" s="221"/>
      <c r="BY2" s="221"/>
      <c r="BZ2" s="221"/>
      <c r="CA2" s="37"/>
      <c r="CB2" s="123"/>
    </row>
    <row r="3" spans="1:84" s="42" customFormat="1" ht="7.5" customHeight="1" x14ac:dyDescent="0.15">
      <c r="A3" s="38"/>
      <c r="B3" s="39"/>
      <c r="C3" s="39"/>
      <c r="D3" s="38"/>
      <c r="E3" s="38"/>
      <c r="F3" s="38"/>
      <c r="G3" s="40"/>
      <c r="H3" s="40"/>
      <c r="I3" s="41"/>
      <c r="J3" s="41"/>
      <c r="K3" s="40"/>
      <c r="L3" s="40"/>
      <c r="M3" s="40"/>
      <c r="N3" s="40"/>
      <c r="O3" s="41"/>
      <c r="P3" s="41"/>
      <c r="Q3" s="41"/>
      <c r="R3" s="41"/>
      <c r="S3" s="41"/>
      <c r="T3" s="41"/>
      <c r="U3" s="41"/>
      <c r="V3" s="41"/>
      <c r="W3" s="41"/>
      <c r="X3" s="41"/>
      <c r="Y3" s="41"/>
      <c r="Z3" s="41"/>
      <c r="AA3" s="41"/>
      <c r="AB3" s="41"/>
      <c r="AC3" s="41"/>
      <c r="AD3" s="41"/>
      <c r="AE3" s="41"/>
      <c r="AF3" s="41"/>
      <c r="AG3" s="41"/>
      <c r="AH3" s="40"/>
      <c r="AI3" s="40"/>
      <c r="AJ3" s="41"/>
      <c r="AK3" s="41"/>
      <c r="AL3" s="40"/>
      <c r="AM3" s="40"/>
      <c r="AN3" s="40"/>
      <c r="AO3" s="40"/>
      <c r="AP3" s="41"/>
      <c r="AQ3" s="41"/>
      <c r="AR3" s="41"/>
      <c r="AS3" s="41"/>
      <c r="AT3" s="41"/>
      <c r="AU3" s="41"/>
      <c r="AV3" s="41"/>
      <c r="AW3" s="41"/>
      <c r="AX3" s="41"/>
      <c r="AY3" s="41"/>
      <c r="AZ3" s="41"/>
      <c r="BA3" s="41"/>
      <c r="BB3" s="41"/>
      <c r="BC3" s="41"/>
      <c r="BD3" s="41"/>
      <c r="BE3" s="41"/>
      <c r="BF3" s="41"/>
      <c r="BG3" s="41"/>
      <c r="BH3" s="41"/>
      <c r="BI3" s="40"/>
      <c r="BJ3" s="40"/>
      <c r="BK3" s="41"/>
      <c r="BL3" s="41"/>
      <c r="BM3" s="40"/>
      <c r="BN3" s="40"/>
      <c r="BO3" s="40"/>
      <c r="BP3" s="40"/>
      <c r="BQ3" s="41"/>
      <c r="BR3" s="41"/>
      <c r="BS3" s="41"/>
      <c r="BT3" s="41"/>
      <c r="BU3" s="41"/>
      <c r="BV3" s="41"/>
      <c r="BW3" s="41"/>
      <c r="BX3" s="41"/>
      <c r="BY3" s="41"/>
      <c r="BZ3" s="41"/>
      <c r="CA3" s="41"/>
      <c r="CB3" s="124"/>
    </row>
    <row r="4" spans="1:84" s="43" customFormat="1" ht="18" customHeight="1" x14ac:dyDescent="0.15">
      <c r="B4" s="73" t="s">
        <v>0</v>
      </c>
      <c r="C4" s="249" t="str">
        <f>総括表!D6</f>
        <v>◇◇幼稚園</v>
      </c>
      <c r="D4" s="249"/>
      <c r="E4" s="249"/>
      <c r="F4" s="120"/>
      <c r="G4" s="121"/>
      <c r="J4" s="44"/>
      <c r="K4" s="44"/>
      <c r="L4" s="44"/>
      <c r="M4" s="44"/>
      <c r="N4" s="44"/>
      <c r="O4" s="44"/>
      <c r="P4" s="44"/>
      <c r="Q4" s="44"/>
      <c r="R4" s="44"/>
      <c r="S4" s="44"/>
      <c r="T4" s="44"/>
      <c r="U4" s="44"/>
      <c r="V4" s="44"/>
      <c r="W4" s="44"/>
      <c r="X4" s="44"/>
      <c r="Y4" s="44"/>
      <c r="Z4" s="44"/>
      <c r="AA4" s="44"/>
      <c r="AB4" s="44"/>
      <c r="AC4" s="44"/>
      <c r="AD4" s="44"/>
      <c r="AE4" s="44"/>
      <c r="AF4" s="44"/>
      <c r="AG4" s="44"/>
      <c r="AH4" s="121"/>
      <c r="AK4" s="44"/>
      <c r="AL4" s="44"/>
      <c r="AM4" s="44"/>
      <c r="AN4" s="44"/>
      <c r="AO4" s="44"/>
      <c r="AP4" s="44"/>
      <c r="AQ4" s="44"/>
      <c r="AR4" s="44"/>
      <c r="AS4" s="44"/>
      <c r="AT4" s="44"/>
      <c r="AU4" s="44"/>
      <c r="AV4" s="44"/>
      <c r="AW4" s="44"/>
      <c r="AX4" s="44"/>
      <c r="AY4" s="44"/>
      <c r="AZ4" s="44"/>
      <c r="BA4" s="44"/>
      <c r="BB4" s="44"/>
      <c r="BC4" s="44"/>
      <c r="BD4" s="44"/>
      <c r="BE4" s="44"/>
      <c r="BF4" s="44"/>
      <c r="BG4" s="44"/>
      <c r="BH4" s="44"/>
      <c r="BI4" s="121"/>
      <c r="BL4" s="44"/>
      <c r="BM4" s="44"/>
      <c r="BN4" s="44"/>
      <c r="BO4" s="44"/>
      <c r="BP4" s="44"/>
      <c r="BQ4" s="44"/>
      <c r="BR4" s="44"/>
      <c r="BS4" s="44"/>
      <c r="BT4" s="44"/>
      <c r="BU4" s="44"/>
      <c r="BV4" s="44"/>
      <c r="BW4" s="44"/>
      <c r="BX4" s="44"/>
      <c r="BY4" s="44"/>
      <c r="BZ4" s="44"/>
      <c r="CB4" s="125"/>
    </row>
    <row r="5" spans="1:84" ht="7.5" customHeight="1" x14ac:dyDescent="0.15">
      <c r="H5" s="13"/>
      <c r="I5" s="45"/>
      <c r="J5" s="45"/>
      <c r="K5" s="13"/>
      <c r="L5" s="13"/>
      <c r="M5" s="13"/>
      <c r="N5" s="13"/>
      <c r="O5" s="45"/>
      <c r="P5" s="45"/>
      <c r="Q5" s="45"/>
      <c r="R5" s="45"/>
      <c r="S5" s="45"/>
      <c r="T5" s="45"/>
      <c r="U5" s="45"/>
      <c r="V5" s="45"/>
      <c r="W5" s="45"/>
      <c r="X5" s="45"/>
      <c r="Y5" s="45"/>
      <c r="Z5" s="45"/>
      <c r="AA5" s="45"/>
      <c r="AB5" s="45"/>
      <c r="AC5" s="45"/>
      <c r="AD5" s="45"/>
      <c r="AE5" s="45"/>
      <c r="AF5" s="45"/>
      <c r="AG5" s="45"/>
      <c r="AI5" s="13"/>
      <c r="AJ5" s="45"/>
      <c r="AK5" s="45"/>
      <c r="AL5" s="13"/>
      <c r="AM5" s="13"/>
      <c r="AN5" s="13"/>
      <c r="AO5" s="13"/>
      <c r="AP5" s="45"/>
      <c r="AQ5" s="45"/>
      <c r="AR5" s="45"/>
      <c r="AS5" s="45"/>
      <c r="AT5" s="45"/>
      <c r="AU5" s="45"/>
      <c r="AV5" s="45"/>
      <c r="AW5" s="45"/>
      <c r="AX5" s="45"/>
      <c r="AY5" s="45"/>
      <c r="AZ5" s="45"/>
      <c r="BA5" s="45"/>
      <c r="BB5" s="45"/>
      <c r="BC5" s="45"/>
      <c r="BD5" s="45"/>
      <c r="BE5" s="45"/>
      <c r="BF5" s="45"/>
      <c r="BG5" s="45"/>
      <c r="BH5" s="45"/>
      <c r="BJ5" s="13"/>
      <c r="BK5" s="45"/>
      <c r="BL5" s="45"/>
      <c r="BM5" s="13"/>
      <c r="BN5" s="13"/>
      <c r="BO5" s="13"/>
      <c r="BP5" s="13"/>
      <c r="BQ5" s="45"/>
      <c r="BR5" s="45"/>
      <c r="BS5" s="45"/>
      <c r="BT5" s="45"/>
      <c r="BU5" s="45"/>
      <c r="BV5" s="45"/>
      <c r="BW5" s="45"/>
      <c r="BX5" s="45"/>
      <c r="BY5" s="45"/>
      <c r="BZ5" s="45"/>
      <c r="CA5" s="45"/>
      <c r="CB5" s="126"/>
    </row>
    <row r="6" spans="1:84" ht="15" customHeight="1" thickBot="1" x14ac:dyDescent="0.2">
      <c r="B6" s="46"/>
      <c r="N6" s="225" t="s">
        <v>83</v>
      </c>
      <c r="O6" s="225"/>
      <c r="P6" s="102"/>
      <c r="Q6" s="102"/>
      <c r="R6" s="102"/>
      <c r="S6" s="102"/>
      <c r="T6" s="102"/>
      <c r="U6" s="102"/>
      <c r="V6" s="102"/>
      <c r="W6" s="225" t="s">
        <v>83</v>
      </c>
      <c r="X6" s="225"/>
      <c r="Y6" s="102"/>
      <c r="Z6" s="102"/>
      <c r="AA6" s="102"/>
      <c r="AB6" s="102"/>
      <c r="AC6" s="102"/>
      <c r="AD6" s="102"/>
      <c r="AE6" s="102"/>
      <c r="AF6" s="225" t="s">
        <v>83</v>
      </c>
      <c r="AG6" s="225"/>
      <c r="AO6" s="225" t="s">
        <v>83</v>
      </c>
      <c r="AP6" s="225"/>
      <c r="AQ6" s="102"/>
      <c r="AR6" s="102"/>
      <c r="AS6" s="102"/>
      <c r="AT6" s="102"/>
      <c r="AU6" s="102"/>
      <c r="AV6" s="102"/>
      <c r="AW6" s="102"/>
      <c r="AX6" s="225" t="s">
        <v>83</v>
      </c>
      <c r="AY6" s="225"/>
      <c r="AZ6" s="102"/>
      <c r="BA6" s="102"/>
      <c r="BB6" s="102"/>
      <c r="BC6" s="102"/>
      <c r="BD6" s="102"/>
      <c r="BE6" s="102"/>
      <c r="BF6" s="102"/>
      <c r="BG6" s="225" t="s">
        <v>83</v>
      </c>
      <c r="BH6" s="225"/>
      <c r="BP6" s="225" t="s">
        <v>83</v>
      </c>
      <c r="BQ6" s="225"/>
      <c r="BR6" s="102"/>
      <c r="BS6" s="102"/>
      <c r="BT6" s="102"/>
      <c r="BU6" s="102"/>
      <c r="BV6" s="102"/>
      <c r="BW6" s="102"/>
      <c r="BX6" s="102"/>
      <c r="BY6" s="225" t="s">
        <v>83</v>
      </c>
      <c r="BZ6" s="225"/>
      <c r="CA6" s="102"/>
      <c r="CB6" s="127"/>
    </row>
    <row r="7" spans="1:84" s="42" customFormat="1" ht="21.75" customHeight="1" x14ac:dyDescent="0.15">
      <c r="A7" s="262" t="s">
        <v>1</v>
      </c>
      <c r="B7" s="260" t="s">
        <v>47</v>
      </c>
      <c r="C7" s="258" t="s">
        <v>30</v>
      </c>
      <c r="D7" s="258" t="s">
        <v>102</v>
      </c>
      <c r="E7" s="258" t="s">
        <v>32</v>
      </c>
      <c r="F7" s="247" t="s">
        <v>28</v>
      </c>
      <c r="G7" s="226" t="s">
        <v>44</v>
      </c>
      <c r="H7" s="227"/>
      <c r="I7" s="227"/>
      <c r="J7" s="227"/>
      <c r="K7" s="227"/>
      <c r="L7" s="227"/>
      <c r="M7" s="227"/>
      <c r="N7" s="227"/>
      <c r="O7" s="228"/>
      <c r="P7" s="226" t="s">
        <v>87</v>
      </c>
      <c r="Q7" s="227"/>
      <c r="R7" s="227"/>
      <c r="S7" s="227"/>
      <c r="T7" s="227"/>
      <c r="U7" s="227"/>
      <c r="V7" s="227"/>
      <c r="W7" s="227"/>
      <c r="X7" s="228"/>
      <c r="Y7" s="226" t="s">
        <v>88</v>
      </c>
      <c r="Z7" s="227"/>
      <c r="AA7" s="227"/>
      <c r="AB7" s="227"/>
      <c r="AC7" s="227"/>
      <c r="AD7" s="227"/>
      <c r="AE7" s="227"/>
      <c r="AF7" s="227"/>
      <c r="AG7" s="228"/>
      <c r="AH7" s="226" t="s">
        <v>167</v>
      </c>
      <c r="AI7" s="227"/>
      <c r="AJ7" s="227"/>
      <c r="AK7" s="227"/>
      <c r="AL7" s="227"/>
      <c r="AM7" s="227"/>
      <c r="AN7" s="227"/>
      <c r="AO7" s="227"/>
      <c r="AP7" s="228"/>
      <c r="AQ7" s="226" t="s">
        <v>166</v>
      </c>
      <c r="AR7" s="227"/>
      <c r="AS7" s="227"/>
      <c r="AT7" s="227"/>
      <c r="AU7" s="227"/>
      <c r="AV7" s="227"/>
      <c r="AW7" s="227"/>
      <c r="AX7" s="227"/>
      <c r="AY7" s="228"/>
      <c r="AZ7" s="226" t="s">
        <v>165</v>
      </c>
      <c r="BA7" s="227"/>
      <c r="BB7" s="227"/>
      <c r="BC7" s="227"/>
      <c r="BD7" s="227"/>
      <c r="BE7" s="227"/>
      <c r="BF7" s="227"/>
      <c r="BG7" s="227"/>
      <c r="BH7" s="228"/>
      <c r="BI7" s="226" t="s">
        <v>164</v>
      </c>
      <c r="BJ7" s="227"/>
      <c r="BK7" s="227"/>
      <c r="BL7" s="227"/>
      <c r="BM7" s="227"/>
      <c r="BN7" s="227"/>
      <c r="BO7" s="227"/>
      <c r="BP7" s="227"/>
      <c r="BQ7" s="228"/>
      <c r="BR7" s="226" t="s">
        <v>163</v>
      </c>
      <c r="BS7" s="227"/>
      <c r="BT7" s="227"/>
      <c r="BU7" s="227"/>
      <c r="BV7" s="227"/>
      <c r="BW7" s="227"/>
      <c r="BX7" s="227"/>
      <c r="BY7" s="227"/>
      <c r="BZ7" s="228"/>
      <c r="CA7" s="103"/>
      <c r="CB7" s="222" t="s">
        <v>98</v>
      </c>
      <c r="CD7" s="265" t="s">
        <v>73</v>
      </c>
      <c r="CE7" s="264" t="s">
        <v>36</v>
      </c>
      <c r="CF7" s="264"/>
    </row>
    <row r="8" spans="1:84" s="42" customFormat="1" ht="21.75" customHeight="1" x14ac:dyDescent="0.15">
      <c r="A8" s="263"/>
      <c r="B8" s="261"/>
      <c r="C8" s="259"/>
      <c r="D8" s="259"/>
      <c r="E8" s="259"/>
      <c r="F8" s="248"/>
      <c r="G8" s="229" t="s">
        <v>76</v>
      </c>
      <c r="H8" s="230"/>
      <c r="I8" s="230"/>
      <c r="J8" s="231"/>
      <c r="K8" s="232" t="s">
        <v>77</v>
      </c>
      <c r="L8" s="230"/>
      <c r="M8" s="230"/>
      <c r="N8" s="230"/>
      <c r="O8" s="233"/>
      <c r="P8" s="229" t="s">
        <v>76</v>
      </c>
      <c r="Q8" s="230"/>
      <c r="R8" s="230"/>
      <c r="S8" s="231"/>
      <c r="T8" s="232" t="s">
        <v>77</v>
      </c>
      <c r="U8" s="230"/>
      <c r="V8" s="230"/>
      <c r="W8" s="230"/>
      <c r="X8" s="233"/>
      <c r="Y8" s="229" t="s">
        <v>76</v>
      </c>
      <c r="Z8" s="230"/>
      <c r="AA8" s="230"/>
      <c r="AB8" s="231"/>
      <c r="AC8" s="232" t="s">
        <v>77</v>
      </c>
      <c r="AD8" s="230"/>
      <c r="AE8" s="230"/>
      <c r="AF8" s="230"/>
      <c r="AG8" s="233"/>
      <c r="AH8" s="229" t="s">
        <v>76</v>
      </c>
      <c r="AI8" s="230"/>
      <c r="AJ8" s="230"/>
      <c r="AK8" s="231"/>
      <c r="AL8" s="232" t="s">
        <v>77</v>
      </c>
      <c r="AM8" s="230"/>
      <c r="AN8" s="230"/>
      <c r="AO8" s="230"/>
      <c r="AP8" s="233"/>
      <c r="AQ8" s="229" t="s">
        <v>76</v>
      </c>
      <c r="AR8" s="230"/>
      <c r="AS8" s="230"/>
      <c r="AT8" s="231"/>
      <c r="AU8" s="232" t="s">
        <v>77</v>
      </c>
      <c r="AV8" s="230"/>
      <c r="AW8" s="230"/>
      <c r="AX8" s="230"/>
      <c r="AY8" s="233"/>
      <c r="AZ8" s="229" t="s">
        <v>76</v>
      </c>
      <c r="BA8" s="230"/>
      <c r="BB8" s="230"/>
      <c r="BC8" s="231"/>
      <c r="BD8" s="232" t="s">
        <v>77</v>
      </c>
      <c r="BE8" s="230"/>
      <c r="BF8" s="230"/>
      <c r="BG8" s="230"/>
      <c r="BH8" s="233"/>
      <c r="BI8" s="229" t="s">
        <v>76</v>
      </c>
      <c r="BJ8" s="230"/>
      <c r="BK8" s="230"/>
      <c r="BL8" s="231"/>
      <c r="BM8" s="232" t="s">
        <v>77</v>
      </c>
      <c r="BN8" s="230"/>
      <c r="BO8" s="230"/>
      <c r="BP8" s="230"/>
      <c r="BQ8" s="233"/>
      <c r="BR8" s="229" t="s">
        <v>76</v>
      </c>
      <c r="BS8" s="230"/>
      <c r="BT8" s="230"/>
      <c r="BU8" s="231"/>
      <c r="BV8" s="232" t="s">
        <v>77</v>
      </c>
      <c r="BW8" s="230"/>
      <c r="BX8" s="230"/>
      <c r="BY8" s="230"/>
      <c r="BZ8" s="233"/>
      <c r="CA8" s="104"/>
      <c r="CB8" s="223"/>
      <c r="CD8" s="266"/>
      <c r="CE8" s="264"/>
      <c r="CF8" s="264"/>
    </row>
    <row r="9" spans="1:84" s="42" customFormat="1" ht="21.75" customHeight="1" x14ac:dyDescent="0.15">
      <c r="A9" s="263"/>
      <c r="B9" s="261"/>
      <c r="C9" s="259"/>
      <c r="D9" s="259"/>
      <c r="E9" s="259"/>
      <c r="F9" s="248"/>
      <c r="G9" s="48"/>
      <c r="H9" s="234" t="s">
        <v>29</v>
      </c>
      <c r="I9" s="236" t="s">
        <v>2</v>
      </c>
      <c r="J9" s="238" t="s">
        <v>74</v>
      </c>
      <c r="K9" s="49"/>
      <c r="L9" s="240" t="s">
        <v>29</v>
      </c>
      <c r="M9" s="240" t="s">
        <v>175</v>
      </c>
      <c r="N9" s="243" t="s">
        <v>74</v>
      </c>
      <c r="O9" s="245" t="s">
        <v>2</v>
      </c>
      <c r="P9" s="48"/>
      <c r="Q9" s="234" t="s">
        <v>29</v>
      </c>
      <c r="R9" s="236" t="s">
        <v>2</v>
      </c>
      <c r="S9" s="238" t="s">
        <v>74</v>
      </c>
      <c r="T9" s="49"/>
      <c r="U9" s="240" t="s">
        <v>29</v>
      </c>
      <c r="V9" s="240" t="s">
        <v>176</v>
      </c>
      <c r="W9" s="243" t="s">
        <v>74</v>
      </c>
      <c r="X9" s="245" t="s">
        <v>2</v>
      </c>
      <c r="Y9" s="48"/>
      <c r="Z9" s="234" t="s">
        <v>29</v>
      </c>
      <c r="AA9" s="236" t="s">
        <v>2</v>
      </c>
      <c r="AB9" s="238" t="s">
        <v>74</v>
      </c>
      <c r="AC9" s="49"/>
      <c r="AD9" s="240" t="s">
        <v>29</v>
      </c>
      <c r="AE9" s="240" t="s">
        <v>176</v>
      </c>
      <c r="AF9" s="243" t="s">
        <v>74</v>
      </c>
      <c r="AG9" s="245" t="s">
        <v>2</v>
      </c>
      <c r="AH9" s="48"/>
      <c r="AI9" s="234" t="s">
        <v>29</v>
      </c>
      <c r="AJ9" s="236" t="s">
        <v>2</v>
      </c>
      <c r="AK9" s="238" t="s">
        <v>74</v>
      </c>
      <c r="AL9" s="49"/>
      <c r="AM9" s="240" t="s">
        <v>29</v>
      </c>
      <c r="AN9" s="240" t="s">
        <v>176</v>
      </c>
      <c r="AO9" s="243" t="s">
        <v>74</v>
      </c>
      <c r="AP9" s="245" t="s">
        <v>2</v>
      </c>
      <c r="AQ9" s="48"/>
      <c r="AR9" s="234" t="s">
        <v>29</v>
      </c>
      <c r="AS9" s="236" t="s">
        <v>2</v>
      </c>
      <c r="AT9" s="238" t="s">
        <v>74</v>
      </c>
      <c r="AU9" s="49"/>
      <c r="AV9" s="240" t="s">
        <v>29</v>
      </c>
      <c r="AW9" s="240" t="s">
        <v>176</v>
      </c>
      <c r="AX9" s="243" t="s">
        <v>74</v>
      </c>
      <c r="AY9" s="245" t="s">
        <v>2</v>
      </c>
      <c r="AZ9" s="48"/>
      <c r="BA9" s="234" t="s">
        <v>29</v>
      </c>
      <c r="BB9" s="236" t="s">
        <v>2</v>
      </c>
      <c r="BC9" s="238" t="s">
        <v>74</v>
      </c>
      <c r="BD9" s="49"/>
      <c r="BE9" s="240" t="s">
        <v>29</v>
      </c>
      <c r="BF9" s="240" t="s">
        <v>176</v>
      </c>
      <c r="BG9" s="243" t="s">
        <v>74</v>
      </c>
      <c r="BH9" s="245" t="s">
        <v>2</v>
      </c>
      <c r="BI9" s="48"/>
      <c r="BJ9" s="234" t="s">
        <v>29</v>
      </c>
      <c r="BK9" s="236" t="s">
        <v>2</v>
      </c>
      <c r="BL9" s="238" t="s">
        <v>74</v>
      </c>
      <c r="BM9" s="49"/>
      <c r="BN9" s="240" t="s">
        <v>29</v>
      </c>
      <c r="BO9" s="240" t="s">
        <v>176</v>
      </c>
      <c r="BP9" s="243" t="s">
        <v>74</v>
      </c>
      <c r="BQ9" s="245" t="s">
        <v>2</v>
      </c>
      <c r="BR9" s="48"/>
      <c r="BS9" s="234" t="s">
        <v>29</v>
      </c>
      <c r="BT9" s="236" t="s">
        <v>2</v>
      </c>
      <c r="BU9" s="238" t="s">
        <v>74</v>
      </c>
      <c r="BV9" s="49"/>
      <c r="BW9" s="240" t="s">
        <v>29</v>
      </c>
      <c r="BX9" s="240" t="s">
        <v>176</v>
      </c>
      <c r="BY9" s="243" t="s">
        <v>74</v>
      </c>
      <c r="BZ9" s="245" t="s">
        <v>2</v>
      </c>
      <c r="CA9" s="105"/>
      <c r="CB9" s="223"/>
      <c r="CD9" s="266"/>
      <c r="CE9" s="264"/>
      <c r="CF9" s="264"/>
    </row>
    <row r="10" spans="1:84" s="42" customFormat="1" ht="45.75" customHeight="1" x14ac:dyDescent="0.15">
      <c r="A10" s="263"/>
      <c r="B10" s="261"/>
      <c r="C10" s="259"/>
      <c r="D10" s="259"/>
      <c r="E10" s="259"/>
      <c r="F10" s="189" t="s">
        <v>174</v>
      </c>
      <c r="G10" s="50"/>
      <c r="H10" s="235"/>
      <c r="I10" s="237"/>
      <c r="J10" s="239"/>
      <c r="K10" s="51"/>
      <c r="L10" s="241"/>
      <c r="M10" s="242"/>
      <c r="N10" s="244"/>
      <c r="O10" s="246"/>
      <c r="P10" s="50"/>
      <c r="Q10" s="235"/>
      <c r="R10" s="237"/>
      <c r="S10" s="239"/>
      <c r="T10" s="51"/>
      <c r="U10" s="241"/>
      <c r="V10" s="242"/>
      <c r="W10" s="244"/>
      <c r="X10" s="246"/>
      <c r="Y10" s="50"/>
      <c r="Z10" s="235"/>
      <c r="AA10" s="237"/>
      <c r="AB10" s="239"/>
      <c r="AC10" s="51"/>
      <c r="AD10" s="241"/>
      <c r="AE10" s="242"/>
      <c r="AF10" s="244"/>
      <c r="AG10" s="246"/>
      <c r="AH10" s="50"/>
      <c r="AI10" s="235"/>
      <c r="AJ10" s="237"/>
      <c r="AK10" s="239"/>
      <c r="AL10" s="51"/>
      <c r="AM10" s="241"/>
      <c r="AN10" s="242"/>
      <c r="AO10" s="244"/>
      <c r="AP10" s="246"/>
      <c r="AQ10" s="50"/>
      <c r="AR10" s="235"/>
      <c r="AS10" s="237"/>
      <c r="AT10" s="239"/>
      <c r="AU10" s="51"/>
      <c r="AV10" s="241"/>
      <c r="AW10" s="242"/>
      <c r="AX10" s="244"/>
      <c r="AY10" s="246"/>
      <c r="AZ10" s="50"/>
      <c r="BA10" s="235"/>
      <c r="BB10" s="237"/>
      <c r="BC10" s="239"/>
      <c r="BD10" s="51"/>
      <c r="BE10" s="241"/>
      <c r="BF10" s="242"/>
      <c r="BG10" s="244"/>
      <c r="BH10" s="246"/>
      <c r="BI10" s="50"/>
      <c r="BJ10" s="235"/>
      <c r="BK10" s="237"/>
      <c r="BL10" s="239"/>
      <c r="BM10" s="51"/>
      <c r="BN10" s="241"/>
      <c r="BO10" s="242"/>
      <c r="BP10" s="244"/>
      <c r="BQ10" s="246"/>
      <c r="BR10" s="50"/>
      <c r="BS10" s="235"/>
      <c r="BT10" s="237"/>
      <c r="BU10" s="239"/>
      <c r="BV10" s="51"/>
      <c r="BW10" s="241"/>
      <c r="BX10" s="242"/>
      <c r="BY10" s="244"/>
      <c r="BZ10" s="246"/>
      <c r="CA10" s="105"/>
      <c r="CB10" s="223"/>
      <c r="CD10" s="266"/>
      <c r="CE10" s="264"/>
      <c r="CF10" s="264"/>
    </row>
    <row r="11" spans="1:84" s="59" customFormat="1" ht="14.25" thickBot="1" x14ac:dyDescent="0.2">
      <c r="A11" s="52"/>
      <c r="B11" s="53"/>
      <c r="C11" s="54"/>
      <c r="D11" s="54"/>
      <c r="E11" s="54"/>
      <c r="F11" s="54" t="s">
        <v>37</v>
      </c>
      <c r="G11" s="55" t="s">
        <v>38</v>
      </c>
      <c r="H11" s="56" t="s">
        <v>39</v>
      </c>
      <c r="I11" s="57" t="s">
        <v>40</v>
      </c>
      <c r="J11" s="57"/>
      <c r="K11" s="58" t="s">
        <v>43</v>
      </c>
      <c r="L11" s="56" t="s">
        <v>41</v>
      </c>
      <c r="M11" s="56" t="s">
        <v>42</v>
      </c>
      <c r="N11" s="72"/>
      <c r="O11" s="112" t="s">
        <v>72</v>
      </c>
      <c r="P11" s="55" t="s">
        <v>38</v>
      </c>
      <c r="Q11" s="56" t="s">
        <v>39</v>
      </c>
      <c r="R11" s="57" t="s">
        <v>40</v>
      </c>
      <c r="S11" s="57"/>
      <c r="T11" s="58" t="s">
        <v>43</v>
      </c>
      <c r="U11" s="56" t="s">
        <v>41</v>
      </c>
      <c r="V11" s="56" t="s">
        <v>42</v>
      </c>
      <c r="W11" s="72"/>
      <c r="X11" s="112" t="s">
        <v>72</v>
      </c>
      <c r="Y11" s="55" t="s">
        <v>38</v>
      </c>
      <c r="Z11" s="56" t="s">
        <v>39</v>
      </c>
      <c r="AA11" s="57" t="s">
        <v>40</v>
      </c>
      <c r="AB11" s="57"/>
      <c r="AC11" s="58" t="s">
        <v>43</v>
      </c>
      <c r="AD11" s="56" t="s">
        <v>41</v>
      </c>
      <c r="AE11" s="56" t="s">
        <v>42</v>
      </c>
      <c r="AF11" s="72"/>
      <c r="AG11" s="112" t="s">
        <v>72</v>
      </c>
      <c r="AH11" s="55" t="s">
        <v>38</v>
      </c>
      <c r="AI11" s="56" t="s">
        <v>39</v>
      </c>
      <c r="AJ11" s="57" t="s">
        <v>40</v>
      </c>
      <c r="AK11" s="57"/>
      <c r="AL11" s="58" t="s">
        <v>43</v>
      </c>
      <c r="AM11" s="56" t="s">
        <v>41</v>
      </c>
      <c r="AN11" s="56" t="s">
        <v>42</v>
      </c>
      <c r="AO11" s="72"/>
      <c r="AP11" s="112" t="s">
        <v>72</v>
      </c>
      <c r="AQ11" s="55" t="s">
        <v>38</v>
      </c>
      <c r="AR11" s="56" t="s">
        <v>39</v>
      </c>
      <c r="AS11" s="57" t="s">
        <v>40</v>
      </c>
      <c r="AT11" s="57"/>
      <c r="AU11" s="58" t="s">
        <v>43</v>
      </c>
      <c r="AV11" s="56" t="s">
        <v>41</v>
      </c>
      <c r="AW11" s="56" t="s">
        <v>42</v>
      </c>
      <c r="AX11" s="72"/>
      <c r="AY11" s="112" t="s">
        <v>72</v>
      </c>
      <c r="AZ11" s="55" t="s">
        <v>38</v>
      </c>
      <c r="BA11" s="56" t="s">
        <v>39</v>
      </c>
      <c r="BB11" s="57" t="s">
        <v>40</v>
      </c>
      <c r="BC11" s="57"/>
      <c r="BD11" s="58" t="s">
        <v>43</v>
      </c>
      <c r="BE11" s="56" t="s">
        <v>41</v>
      </c>
      <c r="BF11" s="56" t="s">
        <v>42</v>
      </c>
      <c r="BG11" s="72"/>
      <c r="BH11" s="112" t="s">
        <v>72</v>
      </c>
      <c r="BI11" s="55" t="s">
        <v>38</v>
      </c>
      <c r="BJ11" s="56" t="s">
        <v>39</v>
      </c>
      <c r="BK11" s="57" t="s">
        <v>40</v>
      </c>
      <c r="BL11" s="57"/>
      <c r="BM11" s="58" t="s">
        <v>43</v>
      </c>
      <c r="BN11" s="56" t="s">
        <v>41</v>
      </c>
      <c r="BO11" s="56" t="s">
        <v>42</v>
      </c>
      <c r="BP11" s="72"/>
      <c r="BQ11" s="112" t="s">
        <v>72</v>
      </c>
      <c r="BR11" s="55" t="s">
        <v>38</v>
      </c>
      <c r="BS11" s="56" t="s">
        <v>39</v>
      </c>
      <c r="BT11" s="57" t="s">
        <v>40</v>
      </c>
      <c r="BU11" s="57"/>
      <c r="BV11" s="58" t="s">
        <v>43</v>
      </c>
      <c r="BW11" s="56" t="s">
        <v>41</v>
      </c>
      <c r="BX11" s="56" t="s">
        <v>42</v>
      </c>
      <c r="BY11" s="72"/>
      <c r="BZ11" s="112" t="s">
        <v>72</v>
      </c>
      <c r="CA11" s="105"/>
      <c r="CB11" s="224"/>
      <c r="CD11" s="267"/>
      <c r="CE11" s="264"/>
      <c r="CF11" s="264"/>
    </row>
    <row r="12" spans="1:84" ht="14.25" x14ac:dyDescent="0.15">
      <c r="A12" s="60">
        <v>1</v>
      </c>
      <c r="B12" s="160" t="s">
        <v>4</v>
      </c>
      <c r="C12" s="161" t="s">
        <v>173</v>
      </c>
      <c r="D12" s="162" t="s">
        <v>26</v>
      </c>
      <c r="E12" s="163" t="s">
        <v>33</v>
      </c>
      <c r="F12" s="164"/>
      <c r="G12" s="165"/>
      <c r="H12" s="166"/>
      <c r="I12" s="61" t="str">
        <f>IF($G12="","",ROUND(IF($F12="","",G12/$F12),4))</f>
        <v/>
      </c>
      <c r="J12" s="253"/>
      <c r="K12" s="36" t="str">
        <f t="shared" ref="K12:K23" si="0">IF(L12="",IF(M12="","",L12+M12),L12+M12)</f>
        <v/>
      </c>
      <c r="L12" s="177"/>
      <c r="M12" s="177"/>
      <c r="N12" s="250"/>
      <c r="O12" s="113" t="str">
        <f>IF(K12="","",ROUND(IF($F12="","",K12/$F12),4))</f>
        <v/>
      </c>
      <c r="P12" s="165"/>
      <c r="Q12" s="166"/>
      <c r="R12" s="61" t="str">
        <f>IF($G12="","",ROUND(IF($F12="","",P12/$F12),4))</f>
        <v/>
      </c>
      <c r="S12" s="253"/>
      <c r="T12" s="36" t="str">
        <f t="shared" ref="T12:T23" si="1">IF(U12="",IF(V12="","",U12+V12),U12+V12)</f>
        <v/>
      </c>
      <c r="U12" s="177"/>
      <c r="V12" s="177"/>
      <c r="W12" s="250"/>
      <c r="X12" s="113" t="str">
        <f>IF(T12="","",ROUND(IF($F12="","",T12/$F12),4))</f>
        <v/>
      </c>
      <c r="Y12" s="165"/>
      <c r="Z12" s="166"/>
      <c r="AA12" s="61" t="str">
        <f>IF($G12="","",ROUND(IF($F12="","",Y12/$F12),4))</f>
        <v/>
      </c>
      <c r="AB12" s="253"/>
      <c r="AC12" s="36" t="str">
        <f t="shared" ref="AC12:AC23" si="2">IF(AD12="",IF(AE12="","",AD12+AE12),AD12+AE12)</f>
        <v/>
      </c>
      <c r="AD12" s="177"/>
      <c r="AE12" s="177"/>
      <c r="AF12" s="250"/>
      <c r="AG12" s="113" t="str">
        <f>IF(AC12="","",ROUND(IF($F12="","",AC12/$F12),4))</f>
        <v/>
      </c>
      <c r="AH12" s="165"/>
      <c r="AI12" s="166"/>
      <c r="AJ12" s="61" t="str">
        <f>IF($G12="","",ROUND(IF($F12="","",AH12/$F12),4))</f>
        <v/>
      </c>
      <c r="AK12" s="253"/>
      <c r="AL12" s="36" t="str">
        <f t="shared" ref="AL12:AL23" si="3">IF(AM12="",IF(AN12="","",AM12+AN12),AM12+AN12)</f>
        <v/>
      </c>
      <c r="AM12" s="177"/>
      <c r="AN12" s="177"/>
      <c r="AO12" s="250"/>
      <c r="AP12" s="113" t="str">
        <f>IF(AL12="","",ROUND(IF($F12="","",AL12/$F12),4))</f>
        <v/>
      </c>
      <c r="AQ12" s="165"/>
      <c r="AR12" s="166"/>
      <c r="AS12" s="61" t="str">
        <f>IF($G12="","",ROUND(IF($F12="","",AQ12/$F12),4))</f>
        <v/>
      </c>
      <c r="AT12" s="253"/>
      <c r="AU12" s="36" t="str">
        <f t="shared" ref="AU12:AU23" si="4">IF(AV12="",IF(AW12="","",AV12+AW12),AV12+AW12)</f>
        <v/>
      </c>
      <c r="AV12" s="177"/>
      <c r="AW12" s="177"/>
      <c r="AX12" s="250"/>
      <c r="AY12" s="113" t="str">
        <f>IF(AU12="","",ROUND(IF($F12="","",AU12/$F12),4))</f>
        <v/>
      </c>
      <c r="AZ12" s="165"/>
      <c r="BA12" s="166"/>
      <c r="BB12" s="61" t="str">
        <f>IF($G12="","",ROUND(IF($F12="","",AZ12/$F12),4))</f>
        <v/>
      </c>
      <c r="BC12" s="253"/>
      <c r="BD12" s="36" t="str">
        <f t="shared" ref="BD12:BD23" si="5">IF(BE12="",IF(BF12="","",BE12+BF12),BE12+BF12)</f>
        <v/>
      </c>
      <c r="BE12" s="177"/>
      <c r="BF12" s="177"/>
      <c r="BG12" s="250"/>
      <c r="BH12" s="113" t="str">
        <f>IF(BD12="","",ROUND(IF($F12="","",BD12/$F12),4))</f>
        <v/>
      </c>
      <c r="BI12" s="165"/>
      <c r="BJ12" s="166"/>
      <c r="BK12" s="61" t="str">
        <f>IF($G12="","",ROUND(IF($F12="","",BI12/$F12),4))</f>
        <v/>
      </c>
      <c r="BL12" s="253"/>
      <c r="BM12" s="36" t="str">
        <f t="shared" ref="BM12:BM23" si="6">IF(BN12="",IF(BO12="","",BN12+BO12),BN12+BO12)</f>
        <v/>
      </c>
      <c r="BN12" s="177"/>
      <c r="BO12" s="177"/>
      <c r="BP12" s="250"/>
      <c r="BQ12" s="113" t="str">
        <f>IF(BM12="","",ROUND(IF($F12="","",BM12/$F12),4))</f>
        <v/>
      </c>
      <c r="BR12" s="165"/>
      <c r="BS12" s="166"/>
      <c r="BT12" s="61" t="str">
        <f>IF($G12="","",ROUND(IF($F12="","",BR12/$F12),4))</f>
        <v/>
      </c>
      <c r="BU12" s="253"/>
      <c r="BV12" s="36" t="str">
        <f t="shared" ref="BV12:BV23" si="7">IF(BW12="",IF(BX12="","",BW12+BX12),BW12+BX12)</f>
        <v/>
      </c>
      <c r="BW12" s="177"/>
      <c r="BX12" s="177"/>
      <c r="BY12" s="250"/>
      <c r="BZ12" s="113" t="str">
        <f>IF(BV12="","",ROUND(IF($F12="","",BV12/$F12),4))</f>
        <v/>
      </c>
      <c r="CA12" s="106"/>
      <c r="CB12" s="180"/>
      <c r="CD12" s="62" t="str">
        <f t="shared" ref="CD12:CD43" si="8">IF($F12="","",IF(G12&lt;H12,"要確認",""))</f>
        <v/>
      </c>
      <c r="CE12" s="63" t="str">
        <f t="shared" ref="CE12:CE43" si="9">C12&amp;E12</f>
        <v>園長○</v>
      </c>
      <c r="CF12" s="64" t="str">
        <f t="shared" ref="CF12:CF43" si="10">IF($CE12="園長○","補助対象外","")</f>
        <v>補助対象外</v>
      </c>
    </row>
    <row r="13" spans="1:84" ht="14.25" x14ac:dyDescent="0.15">
      <c r="A13" s="65">
        <v>2</v>
      </c>
      <c r="B13" s="167" t="s">
        <v>3</v>
      </c>
      <c r="C13" s="168" t="s">
        <v>34</v>
      </c>
      <c r="D13" s="169" t="s">
        <v>26</v>
      </c>
      <c r="E13" s="170"/>
      <c r="F13" s="171">
        <v>300000</v>
      </c>
      <c r="G13" s="172">
        <v>7000</v>
      </c>
      <c r="H13" s="173">
        <v>6000</v>
      </c>
      <c r="I13" s="66">
        <f t="shared" ref="I13:I62" si="11">IF($G13="","",ROUND(IF($F13="","",G13/$F13),4))</f>
        <v>2.3300000000000001E-2</v>
      </c>
      <c r="J13" s="254"/>
      <c r="K13" s="36">
        <f t="shared" si="0"/>
        <v>7000</v>
      </c>
      <c r="L13" s="178">
        <v>6000</v>
      </c>
      <c r="M13" s="178">
        <v>1000</v>
      </c>
      <c r="N13" s="251"/>
      <c r="O13" s="118">
        <f t="shared" ref="O13:O62" si="12">IF(K13="","",ROUND(IF($F13="","",K13/$F13),4))</f>
        <v>2.3300000000000001E-2</v>
      </c>
      <c r="P13" s="172">
        <v>7000</v>
      </c>
      <c r="Q13" s="173">
        <v>6000</v>
      </c>
      <c r="R13" s="66">
        <f t="shared" ref="R13:R62" si="13">IF($G13="","",ROUND(IF($F13="","",P13/$F13),4))</f>
        <v>2.3300000000000001E-2</v>
      </c>
      <c r="S13" s="254"/>
      <c r="T13" s="36">
        <f t="shared" si="1"/>
        <v>7000</v>
      </c>
      <c r="U13" s="178">
        <v>6000</v>
      </c>
      <c r="V13" s="178">
        <v>1000</v>
      </c>
      <c r="W13" s="251"/>
      <c r="X13" s="118">
        <f t="shared" ref="X13:X62" si="14">IF(T13="","",ROUND(IF($F13="","",T13/$F13),4))</f>
        <v>2.3300000000000001E-2</v>
      </c>
      <c r="Y13" s="172">
        <v>7000</v>
      </c>
      <c r="Z13" s="173">
        <v>6000</v>
      </c>
      <c r="AA13" s="66">
        <f t="shared" ref="AA13:AA62" si="15">IF($G13="","",ROUND(IF($F13="","",Y13/$F13),4))</f>
        <v>2.3300000000000001E-2</v>
      </c>
      <c r="AB13" s="254"/>
      <c r="AC13" s="36" t="str">
        <f t="shared" si="2"/>
        <v/>
      </c>
      <c r="AD13" s="178"/>
      <c r="AE13" s="178"/>
      <c r="AF13" s="251"/>
      <c r="AG13" s="118" t="str">
        <f t="shared" ref="AG13:AG62" si="16">IF(AC13="","",ROUND(IF($F13="","",AC13/$F13),4))</f>
        <v/>
      </c>
      <c r="AH13" s="172">
        <v>7000</v>
      </c>
      <c r="AI13" s="173">
        <v>6000</v>
      </c>
      <c r="AJ13" s="66">
        <f t="shared" ref="AJ13:AJ62" si="17">IF($G13="","",ROUND(IF($F13="","",AH13/$F13),4))</f>
        <v>2.3300000000000001E-2</v>
      </c>
      <c r="AK13" s="254"/>
      <c r="AL13" s="36">
        <f t="shared" si="3"/>
        <v>7000</v>
      </c>
      <c r="AM13" s="178">
        <v>6000</v>
      </c>
      <c r="AN13" s="178">
        <v>1000</v>
      </c>
      <c r="AO13" s="251"/>
      <c r="AP13" s="118">
        <f t="shared" ref="AP13:AP62" si="18">IF(AL13="","",ROUND(IF($F13="","",AL13/$F13),4))</f>
        <v>2.3300000000000001E-2</v>
      </c>
      <c r="AQ13" s="172">
        <v>7000</v>
      </c>
      <c r="AR13" s="173">
        <v>6000</v>
      </c>
      <c r="AS13" s="66">
        <f t="shared" ref="AS13:AS62" si="19">IF($G13="","",ROUND(IF($F13="","",AQ13/$F13),4))</f>
        <v>2.3300000000000001E-2</v>
      </c>
      <c r="AT13" s="254"/>
      <c r="AU13" s="36">
        <f t="shared" si="4"/>
        <v>7000</v>
      </c>
      <c r="AV13" s="178">
        <v>6000</v>
      </c>
      <c r="AW13" s="178">
        <v>1000</v>
      </c>
      <c r="AX13" s="251"/>
      <c r="AY13" s="118">
        <f t="shared" ref="AY13:AY62" si="20">IF(AU13="","",ROUND(IF($F13="","",AU13/$F13),4))</f>
        <v>2.3300000000000001E-2</v>
      </c>
      <c r="AZ13" s="172">
        <v>7000</v>
      </c>
      <c r="BA13" s="173">
        <v>6000</v>
      </c>
      <c r="BB13" s="66">
        <f t="shared" ref="BB13:BB62" si="21">IF($G13="","",ROUND(IF($F13="","",AZ13/$F13),4))</f>
        <v>2.3300000000000001E-2</v>
      </c>
      <c r="BC13" s="254"/>
      <c r="BD13" s="36" t="str">
        <f t="shared" si="5"/>
        <v/>
      </c>
      <c r="BE13" s="178"/>
      <c r="BF13" s="178"/>
      <c r="BG13" s="251"/>
      <c r="BH13" s="118" t="str">
        <f t="shared" ref="BH13:BH62" si="22">IF(BD13="","",ROUND(IF($F13="","",BD13/$F13),4))</f>
        <v/>
      </c>
      <c r="BI13" s="172">
        <v>7000</v>
      </c>
      <c r="BJ13" s="173">
        <v>6000</v>
      </c>
      <c r="BK13" s="66">
        <f t="shared" ref="BK13:BK62" si="23">IF($G13="","",ROUND(IF($F13="","",BI13/$F13),4))</f>
        <v>2.3300000000000001E-2</v>
      </c>
      <c r="BL13" s="254"/>
      <c r="BM13" s="36">
        <f t="shared" si="6"/>
        <v>7000</v>
      </c>
      <c r="BN13" s="178">
        <v>6000</v>
      </c>
      <c r="BO13" s="178">
        <v>1000</v>
      </c>
      <c r="BP13" s="251"/>
      <c r="BQ13" s="118">
        <f t="shared" ref="BQ13:BQ62" si="24">IF(BM13="","",ROUND(IF($F13="","",BM13/$F13),4))</f>
        <v>2.3300000000000001E-2</v>
      </c>
      <c r="BR13" s="172">
        <v>7000</v>
      </c>
      <c r="BS13" s="173">
        <v>6000</v>
      </c>
      <c r="BT13" s="66">
        <f t="shared" ref="BT13:BT62" si="25">IF($G13="","",ROUND(IF($F13="","",BR13/$F13),4))</f>
        <v>2.3300000000000001E-2</v>
      </c>
      <c r="BU13" s="254"/>
      <c r="BV13" s="36">
        <f t="shared" si="7"/>
        <v>7000</v>
      </c>
      <c r="BW13" s="178">
        <v>6000</v>
      </c>
      <c r="BX13" s="178">
        <v>1000</v>
      </c>
      <c r="BY13" s="251"/>
      <c r="BZ13" s="118">
        <f t="shared" ref="BZ13:BZ62" si="26">IF(BV13="","",ROUND(IF($F13="","",BV13/$F13),4))</f>
        <v>2.3300000000000001E-2</v>
      </c>
      <c r="CA13" s="106"/>
      <c r="CB13" s="181"/>
      <c r="CD13" s="62" t="str">
        <f t="shared" si="8"/>
        <v/>
      </c>
      <c r="CE13" s="67" t="str">
        <f t="shared" si="9"/>
        <v>教員</v>
      </c>
      <c r="CF13" s="64" t="str">
        <f t="shared" si="10"/>
        <v/>
      </c>
    </row>
    <row r="14" spans="1:84" ht="14.25" x14ac:dyDescent="0.15">
      <c r="A14" s="65">
        <v>3</v>
      </c>
      <c r="B14" s="167" t="s">
        <v>6</v>
      </c>
      <c r="C14" s="168" t="s">
        <v>34</v>
      </c>
      <c r="D14" s="169" t="s">
        <v>26</v>
      </c>
      <c r="E14" s="170"/>
      <c r="F14" s="171">
        <v>250000</v>
      </c>
      <c r="G14" s="172">
        <v>9000</v>
      </c>
      <c r="H14" s="173">
        <v>6000</v>
      </c>
      <c r="I14" s="66">
        <f t="shared" si="11"/>
        <v>3.5999999999999997E-2</v>
      </c>
      <c r="J14" s="254"/>
      <c r="K14" s="36">
        <f t="shared" si="0"/>
        <v>9000</v>
      </c>
      <c r="L14" s="178">
        <v>6000</v>
      </c>
      <c r="M14" s="178">
        <v>3000</v>
      </c>
      <c r="N14" s="251"/>
      <c r="O14" s="118">
        <f t="shared" si="12"/>
        <v>3.5999999999999997E-2</v>
      </c>
      <c r="P14" s="172">
        <v>9000</v>
      </c>
      <c r="Q14" s="173">
        <v>6000</v>
      </c>
      <c r="R14" s="66">
        <f t="shared" si="13"/>
        <v>3.5999999999999997E-2</v>
      </c>
      <c r="S14" s="254"/>
      <c r="T14" s="36">
        <f t="shared" si="1"/>
        <v>9000</v>
      </c>
      <c r="U14" s="178">
        <v>6000</v>
      </c>
      <c r="V14" s="178">
        <v>3000</v>
      </c>
      <c r="W14" s="251"/>
      <c r="X14" s="118">
        <f t="shared" si="14"/>
        <v>3.5999999999999997E-2</v>
      </c>
      <c r="Y14" s="172"/>
      <c r="Z14" s="173"/>
      <c r="AA14" s="66">
        <f t="shared" si="15"/>
        <v>0</v>
      </c>
      <c r="AB14" s="254"/>
      <c r="AC14" s="36" t="str">
        <f t="shared" si="2"/>
        <v/>
      </c>
      <c r="AD14" s="178"/>
      <c r="AE14" s="178"/>
      <c r="AF14" s="251"/>
      <c r="AG14" s="118" t="str">
        <f t="shared" si="16"/>
        <v/>
      </c>
      <c r="AH14" s="172"/>
      <c r="AI14" s="173"/>
      <c r="AJ14" s="66">
        <f t="shared" si="17"/>
        <v>0</v>
      </c>
      <c r="AK14" s="254"/>
      <c r="AL14" s="36" t="str">
        <f t="shared" si="3"/>
        <v/>
      </c>
      <c r="AM14" s="178"/>
      <c r="AN14" s="178"/>
      <c r="AO14" s="251"/>
      <c r="AP14" s="118" t="str">
        <f t="shared" si="18"/>
        <v/>
      </c>
      <c r="AQ14" s="172"/>
      <c r="AR14" s="173"/>
      <c r="AS14" s="66">
        <f t="shared" si="19"/>
        <v>0</v>
      </c>
      <c r="AT14" s="254"/>
      <c r="AU14" s="36" t="str">
        <f t="shared" si="4"/>
        <v/>
      </c>
      <c r="AV14" s="178"/>
      <c r="AW14" s="178"/>
      <c r="AX14" s="251"/>
      <c r="AY14" s="118" t="str">
        <f t="shared" si="20"/>
        <v/>
      </c>
      <c r="AZ14" s="172"/>
      <c r="BA14" s="173"/>
      <c r="BB14" s="66">
        <f t="shared" si="21"/>
        <v>0</v>
      </c>
      <c r="BC14" s="254"/>
      <c r="BD14" s="36" t="str">
        <f t="shared" si="5"/>
        <v/>
      </c>
      <c r="BE14" s="178"/>
      <c r="BF14" s="178"/>
      <c r="BG14" s="251"/>
      <c r="BH14" s="118" t="str">
        <f t="shared" si="22"/>
        <v/>
      </c>
      <c r="BI14" s="172"/>
      <c r="BJ14" s="173"/>
      <c r="BK14" s="66">
        <f t="shared" si="23"/>
        <v>0</v>
      </c>
      <c r="BL14" s="254"/>
      <c r="BM14" s="36" t="str">
        <f t="shared" si="6"/>
        <v/>
      </c>
      <c r="BN14" s="178"/>
      <c r="BO14" s="178"/>
      <c r="BP14" s="251"/>
      <c r="BQ14" s="118" t="str">
        <f t="shared" si="24"/>
        <v/>
      </c>
      <c r="BR14" s="172"/>
      <c r="BS14" s="173"/>
      <c r="BT14" s="66">
        <f t="shared" si="25"/>
        <v>0</v>
      </c>
      <c r="BU14" s="254"/>
      <c r="BV14" s="36" t="str">
        <f t="shared" si="7"/>
        <v/>
      </c>
      <c r="BW14" s="178"/>
      <c r="BX14" s="178"/>
      <c r="BY14" s="251"/>
      <c r="BZ14" s="118" t="str">
        <f t="shared" si="26"/>
        <v/>
      </c>
      <c r="CA14" s="106"/>
      <c r="CB14" s="181" t="s">
        <v>169</v>
      </c>
      <c r="CD14" s="62" t="str">
        <f t="shared" si="8"/>
        <v/>
      </c>
      <c r="CE14" s="67" t="str">
        <f t="shared" si="9"/>
        <v>教員</v>
      </c>
      <c r="CF14" s="64" t="str">
        <f t="shared" si="10"/>
        <v/>
      </c>
    </row>
    <row r="15" spans="1:84" ht="14.25" x14ac:dyDescent="0.15">
      <c r="A15" s="65">
        <v>4</v>
      </c>
      <c r="B15" s="167"/>
      <c r="C15" s="168" t="s">
        <v>34</v>
      </c>
      <c r="D15" s="169" t="s">
        <v>26</v>
      </c>
      <c r="E15" s="170" t="s">
        <v>33</v>
      </c>
      <c r="F15" s="171">
        <v>200000</v>
      </c>
      <c r="G15" s="172">
        <v>6000</v>
      </c>
      <c r="H15" s="173">
        <v>5000</v>
      </c>
      <c r="I15" s="66">
        <f t="shared" si="11"/>
        <v>0.03</v>
      </c>
      <c r="J15" s="254"/>
      <c r="K15" s="36">
        <f t="shared" si="0"/>
        <v>6000</v>
      </c>
      <c r="L15" s="178">
        <v>5000</v>
      </c>
      <c r="M15" s="178">
        <v>1000</v>
      </c>
      <c r="N15" s="251"/>
      <c r="O15" s="118">
        <f t="shared" si="12"/>
        <v>0.03</v>
      </c>
      <c r="P15" s="172">
        <v>6000</v>
      </c>
      <c r="Q15" s="173">
        <v>5000</v>
      </c>
      <c r="R15" s="66">
        <f t="shared" si="13"/>
        <v>0.03</v>
      </c>
      <c r="S15" s="254"/>
      <c r="T15" s="36">
        <f t="shared" si="1"/>
        <v>6000</v>
      </c>
      <c r="U15" s="178">
        <v>5000</v>
      </c>
      <c r="V15" s="178">
        <v>1000</v>
      </c>
      <c r="W15" s="251"/>
      <c r="X15" s="118">
        <f t="shared" si="14"/>
        <v>0.03</v>
      </c>
      <c r="Y15" s="172">
        <v>6000</v>
      </c>
      <c r="Z15" s="173">
        <v>5000</v>
      </c>
      <c r="AA15" s="66">
        <f t="shared" si="15"/>
        <v>0.03</v>
      </c>
      <c r="AB15" s="254"/>
      <c r="AC15" s="36" t="str">
        <f t="shared" si="2"/>
        <v/>
      </c>
      <c r="AD15" s="178"/>
      <c r="AE15" s="178"/>
      <c r="AF15" s="251"/>
      <c r="AG15" s="118" t="str">
        <f t="shared" si="16"/>
        <v/>
      </c>
      <c r="AH15" s="172">
        <v>6000</v>
      </c>
      <c r="AI15" s="173">
        <v>5000</v>
      </c>
      <c r="AJ15" s="66">
        <f t="shared" si="17"/>
        <v>0.03</v>
      </c>
      <c r="AK15" s="254"/>
      <c r="AL15" s="36">
        <f t="shared" si="3"/>
        <v>6000</v>
      </c>
      <c r="AM15" s="178">
        <v>5000</v>
      </c>
      <c r="AN15" s="178">
        <v>1000</v>
      </c>
      <c r="AO15" s="251"/>
      <c r="AP15" s="118">
        <f t="shared" si="18"/>
        <v>0.03</v>
      </c>
      <c r="AQ15" s="172">
        <v>6000</v>
      </c>
      <c r="AR15" s="173">
        <v>5000</v>
      </c>
      <c r="AS15" s="66">
        <f t="shared" si="19"/>
        <v>0.03</v>
      </c>
      <c r="AT15" s="254"/>
      <c r="AU15" s="36">
        <f t="shared" si="4"/>
        <v>6000</v>
      </c>
      <c r="AV15" s="178">
        <v>5000</v>
      </c>
      <c r="AW15" s="178">
        <v>1000</v>
      </c>
      <c r="AX15" s="251"/>
      <c r="AY15" s="118">
        <f t="shared" si="20"/>
        <v>0.03</v>
      </c>
      <c r="AZ15" s="172">
        <v>6000</v>
      </c>
      <c r="BA15" s="173">
        <v>5000</v>
      </c>
      <c r="BB15" s="66">
        <f t="shared" si="21"/>
        <v>0.03</v>
      </c>
      <c r="BC15" s="254"/>
      <c r="BD15" s="36" t="str">
        <f t="shared" si="5"/>
        <v/>
      </c>
      <c r="BE15" s="178"/>
      <c r="BF15" s="178"/>
      <c r="BG15" s="251"/>
      <c r="BH15" s="118" t="str">
        <f t="shared" si="22"/>
        <v/>
      </c>
      <c r="BI15" s="172">
        <v>6000</v>
      </c>
      <c r="BJ15" s="173">
        <v>5000</v>
      </c>
      <c r="BK15" s="66">
        <f t="shared" si="23"/>
        <v>0.03</v>
      </c>
      <c r="BL15" s="254"/>
      <c r="BM15" s="36">
        <f t="shared" si="6"/>
        <v>6000</v>
      </c>
      <c r="BN15" s="178">
        <v>5000</v>
      </c>
      <c r="BO15" s="178">
        <v>1000</v>
      </c>
      <c r="BP15" s="251"/>
      <c r="BQ15" s="118">
        <f t="shared" si="24"/>
        <v>0.03</v>
      </c>
      <c r="BR15" s="172">
        <v>6000</v>
      </c>
      <c r="BS15" s="173">
        <v>5000</v>
      </c>
      <c r="BT15" s="66">
        <f t="shared" si="25"/>
        <v>0.03</v>
      </c>
      <c r="BU15" s="254"/>
      <c r="BV15" s="36">
        <f t="shared" si="7"/>
        <v>6000</v>
      </c>
      <c r="BW15" s="178">
        <v>5000</v>
      </c>
      <c r="BX15" s="178">
        <v>1000</v>
      </c>
      <c r="BY15" s="251"/>
      <c r="BZ15" s="118">
        <f t="shared" si="26"/>
        <v>0.03</v>
      </c>
      <c r="CA15" s="106"/>
      <c r="CB15" s="181"/>
      <c r="CD15" s="62" t="str">
        <f t="shared" si="8"/>
        <v/>
      </c>
      <c r="CE15" s="67" t="str">
        <f t="shared" si="9"/>
        <v>教員○</v>
      </c>
      <c r="CF15" s="64" t="str">
        <f t="shared" si="10"/>
        <v/>
      </c>
    </row>
    <row r="16" spans="1:84" ht="14.25" x14ac:dyDescent="0.15">
      <c r="A16" s="65">
        <v>5</v>
      </c>
      <c r="B16" s="167"/>
      <c r="C16" s="168" t="s">
        <v>35</v>
      </c>
      <c r="D16" s="169" t="s">
        <v>26</v>
      </c>
      <c r="E16" s="170"/>
      <c r="F16" s="171">
        <v>450000</v>
      </c>
      <c r="G16" s="172">
        <v>5000</v>
      </c>
      <c r="H16" s="173">
        <v>4000</v>
      </c>
      <c r="I16" s="66">
        <f t="shared" si="11"/>
        <v>1.11E-2</v>
      </c>
      <c r="J16" s="254"/>
      <c r="K16" s="36">
        <f t="shared" si="0"/>
        <v>5000</v>
      </c>
      <c r="L16" s="178">
        <v>4000</v>
      </c>
      <c r="M16" s="178">
        <v>1000</v>
      </c>
      <c r="N16" s="251"/>
      <c r="O16" s="118">
        <f t="shared" si="12"/>
        <v>1.11E-2</v>
      </c>
      <c r="P16" s="172">
        <v>5000</v>
      </c>
      <c r="Q16" s="173">
        <v>4000</v>
      </c>
      <c r="R16" s="66">
        <f t="shared" si="13"/>
        <v>1.11E-2</v>
      </c>
      <c r="S16" s="254"/>
      <c r="T16" s="36">
        <f t="shared" si="1"/>
        <v>5000</v>
      </c>
      <c r="U16" s="178">
        <v>4000</v>
      </c>
      <c r="V16" s="178">
        <v>1000</v>
      </c>
      <c r="W16" s="251"/>
      <c r="X16" s="118">
        <f t="shared" si="14"/>
        <v>1.11E-2</v>
      </c>
      <c r="Y16" s="172">
        <v>5000</v>
      </c>
      <c r="Z16" s="173">
        <v>4000</v>
      </c>
      <c r="AA16" s="66">
        <f t="shared" si="15"/>
        <v>1.11E-2</v>
      </c>
      <c r="AB16" s="254"/>
      <c r="AC16" s="36" t="str">
        <f t="shared" si="2"/>
        <v/>
      </c>
      <c r="AD16" s="178"/>
      <c r="AE16" s="178"/>
      <c r="AF16" s="251"/>
      <c r="AG16" s="118" t="str">
        <f t="shared" si="16"/>
        <v/>
      </c>
      <c r="AH16" s="172">
        <v>5000</v>
      </c>
      <c r="AI16" s="173">
        <v>4000</v>
      </c>
      <c r="AJ16" s="66">
        <f t="shared" si="17"/>
        <v>1.11E-2</v>
      </c>
      <c r="AK16" s="254"/>
      <c r="AL16" s="36">
        <f t="shared" si="3"/>
        <v>5000</v>
      </c>
      <c r="AM16" s="178">
        <v>4000</v>
      </c>
      <c r="AN16" s="178">
        <v>1000</v>
      </c>
      <c r="AO16" s="251"/>
      <c r="AP16" s="118">
        <f t="shared" si="18"/>
        <v>1.11E-2</v>
      </c>
      <c r="AQ16" s="172">
        <v>5000</v>
      </c>
      <c r="AR16" s="173">
        <v>4000</v>
      </c>
      <c r="AS16" s="66">
        <f t="shared" si="19"/>
        <v>1.11E-2</v>
      </c>
      <c r="AT16" s="254"/>
      <c r="AU16" s="36">
        <f t="shared" si="4"/>
        <v>5000</v>
      </c>
      <c r="AV16" s="178">
        <v>4000</v>
      </c>
      <c r="AW16" s="178">
        <v>1000</v>
      </c>
      <c r="AX16" s="251"/>
      <c r="AY16" s="118">
        <f t="shared" si="20"/>
        <v>1.11E-2</v>
      </c>
      <c r="AZ16" s="172">
        <v>5000</v>
      </c>
      <c r="BA16" s="173">
        <v>4000</v>
      </c>
      <c r="BB16" s="66">
        <f t="shared" si="21"/>
        <v>1.11E-2</v>
      </c>
      <c r="BC16" s="254"/>
      <c r="BD16" s="36" t="str">
        <f t="shared" si="5"/>
        <v/>
      </c>
      <c r="BE16" s="178"/>
      <c r="BF16" s="178"/>
      <c r="BG16" s="251"/>
      <c r="BH16" s="118" t="str">
        <f t="shared" si="22"/>
        <v/>
      </c>
      <c r="BI16" s="172">
        <v>5000</v>
      </c>
      <c r="BJ16" s="173">
        <v>4000</v>
      </c>
      <c r="BK16" s="66">
        <f t="shared" si="23"/>
        <v>1.11E-2</v>
      </c>
      <c r="BL16" s="254"/>
      <c r="BM16" s="36">
        <f t="shared" si="6"/>
        <v>5000</v>
      </c>
      <c r="BN16" s="178">
        <v>4000</v>
      </c>
      <c r="BO16" s="178">
        <v>1000</v>
      </c>
      <c r="BP16" s="251"/>
      <c r="BQ16" s="118">
        <f t="shared" si="24"/>
        <v>1.11E-2</v>
      </c>
      <c r="BR16" s="172">
        <v>5000</v>
      </c>
      <c r="BS16" s="173">
        <v>4000</v>
      </c>
      <c r="BT16" s="66">
        <f t="shared" si="25"/>
        <v>1.11E-2</v>
      </c>
      <c r="BU16" s="254"/>
      <c r="BV16" s="36">
        <f t="shared" si="7"/>
        <v>5000</v>
      </c>
      <c r="BW16" s="178">
        <v>4000</v>
      </c>
      <c r="BX16" s="178">
        <v>1000</v>
      </c>
      <c r="BY16" s="251"/>
      <c r="BZ16" s="118">
        <f t="shared" si="26"/>
        <v>1.11E-2</v>
      </c>
      <c r="CA16" s="106"/>
      <c r="CB16" s="181"/>
      <c r="CD16" s="62" t="str">
        <f t="shared" si="8"/>
        <v/>
      </c>
      <c r="CE16" s="67" t="str">
        <f t="shared" si="9"/>
        <v>事務長</v>
      </c>
      <c r="CF16" s="64" t="str">
        <f t="shared" si="10"/>
        <v/>
      </c>
    </row>
    <row r="17" spans="1:84" ht="14.25" x14ac:dyDescent="0.15">
      <c r="A17" s="65">
        <v>6</v>
      </c>
      <c r="B17" s="167"/>
      <c r="C17" s="168" t="s">
        <v>34</v>
      </c>
      <c r="D17" s="169" t="s">
        <v>25</v>
      </c>
      <c r="E17" s="170"/>
      <c r="F17" s="171">
        <v>180000</v>
      </c>
      <c r="G17" s="172">
        <v>10000</v>
      </c>
      <c r="H17" s="173">
        <v>10000</v>
      </c>
      <c r="I17" s="66">
        <f t="shared" si="11"/>
        <v>5.5599999999999997E-2</v>
      </c>
      <c r="J17" s="254"/>
      <c r="K17" s="36">
        <f t="shared" si="0"/>
        <v>10000</v>
      </c>
      <c r="L17" s="178">
        <v>10000</v>
      </c>
      <c r="M17" s="178">
        <v>0</v>
      </c>
      <c r="N17" s="251"/>
      <c r="O17" s="118">
        <f t="shared" si="12"/>
        <v>5.5599999999999997E-2</v>
      </c>
      <c r="P17" s="172">
        <v>10000</v>
      </c>
      <c r="Q17" s="173">
        <v>10000</v>
      </c>
      <c r="R17" s="66">
        <f t="shared" si="13"/>
        <v>5.5599999999999997E-2</v>
      </c>
      <c r="S17" s="254"/>
      <c r="T17" s="36">
        <f t="shared" si="1"/>
        <v>10000</v>
      </c>
      <c r="U17" s="178">
        <v>10000</v>
      </c>
      <c r="V17" s="178">
        <v>0</v>
      </c>
      <c r="W17" s="251"/>
      <c r="X17" s="118">
        <f t="shared" si="14"/>
        <v>5.5599999999999997E-2</v>
      </c>
      <c r="Y17" s="172">
        <v>10000</v>
      </c>
      <c r="Z17" s="173">
        <v>10000</v>
      </c>
      <c r="AA17" s="66">
        <f t="shared" si="15"/>
        <v>5.5599999999999997E-2</v>
      </c>
      <c r="AB17" s="254"/>
      <c r="AC17" s="36" t="str">
        <f t="shared" si="2"/>
        <v/>
      </c>
      <c r="AD17" s="178"/>
      <c r="AE17" s="178"/>
      <c r="AF17" s="251"/>
      <c r="AG17" s="118" t="str">
        <f t="shared" si="16"/>
        <v/>
      </c>
      <c r="AH17" s="172">
        <v>10000</v>
      </c>
      <c r="AI17" s="173">
        <v>10000</v>
      </c>
      <c r="AJ17" s="66">
        <f t="shared" si="17"/>
        <v>5.5599999999999997E-2</v>
      </c>
      <c r="AK17" s="254"/>
      <c r="AL17" s="36">
        <f t="shared" si="3"/>
        <v>10000</v>
      </c>
      <c r="AM17" s="178">
        <v>10000</v>
      </c>
      <c r="AN17" s="178">
        <v>0</v>
      </c>
      <c r="AO17" s="251"/>
      <c r="AP17" s="118">
        <f t="shared" si="18"/>
        <v>5.5599999999999997E-2</v>
      </c>
      <c r="AQ17" s="172">
        <v>10000</v>
      </c>
      <c r="AR17" s="173">
        <v>10000</v>
      </c>
      <c r="AS17" s="66">
        <f t="shared" si="19"/>
        <v>5.5599999999999997E-2</v>
      </c>
      <c r="AT17" s="254"/>
      <c r="AU17" s="36">
        <f t="shared" si="4"/>
        <v>10000</v>
      </c>
      <c r="AV17" s="178">
        <v>10000</v>
      </c>
      <c r="AW17" s="178">
        <v>0</v>
      </c>
      <c r="AX17" s="251"/>
      <c r="AY17" s="118">
        <f t="shared" si="20"/>
        <v>5.5599999999999997E-2</v>
      </c>
      <c r="AZ17" s="172">
        <v>10000</v>
      </c>
      <c r="BA17" s="173">
        <v>10000</v>
      </c>
      <c r="BB17" s="66">
        <f t="shared" si="21"/>
        <v>5.5599999999999997E-2</v>
      </c>
      <c r="BC17" s="254"/>
      <c r="BD17" s="36" t="str">
        <f t="shared" si="5"/>
        <v/>
      </c>
      <c r="BE17" s="178"/>
      <c r="BF17" s="178"/>
      <c r="BG17" s="251"/>
      <c r="BH17" s="118" t="str">
        <f t="shared" si="22"/>
        <v/>
      </c>
      <c r="BI17" s="172">
        <v>10000</v>
      </c>
      <c r="BJ17" s="173">
        <v>10000</v>
      </c>
      <c r="BK17" s="66">
        <f t="shared" si="23"/>
        <v>5.5599999999999997E-2</v>
      </c>
      <c r="BL17" s="254"/>
      <c r="BM17" s="36">
        <f t="shared" si="6"/>
        <v>10000</v>
      </c>
      <c r="BN17" s="178">
        <v>10000</v>
      </c>
      <c r="BO17" s="178">
        <v>0</v>
      </c>
      <c r="BP17" s="251"/>
      <c r="BQ17" s="118">
        <f t="shared" si="24"/>
        <v>5.5599999999999997E-2</v>
      </c>
      <c r="BR17" s="172">
        <v>10000</v>
      </c>
      <c r="BS17" s="173">
        <v>10000</v>
      </c>
      <c r="BT17" s="66">
        <f t="shared" si="25"/>
        <v>5.5599999999999997E-2</v>
      </c>
      <c r="BU17" s="254"/>
      <c r="BV17" s="36">
        <f t="shared" si="7"/>
        <v>10000</v>
      </c>
      <c r="BW17" s="178">
        <v>10000</v>
      </c>
      <c r="BX17" s="178">
        <v>0</v>
      </c>
      <c r="BY17" s="251"/>
      <c r="BZ17" s="118">
        <f t="shared" si="26"/>
        <v>5.5599999999999997E-2</v>
      </c>
      <c r="CA17" s="106"/>
      <c r="CB17" s="181"/>
      <c r="CD17" s="62" t="str">
        <f t="shared" si="8"/>
        <v/>
      </c>
      <c r="CE17" s="67" t="str">
        <f t="shared" si="9"/>
        <v>教員</v>
      </c>
      <c r="CF17" s="64" t="str">
        <f t="shared" si="10"/>
        <v/>
      </c>
    </row>
    <row r="18" spans="1:84" ht="14.25" x14ac:dyDescent="0.15">
      <c r="A18" s="65">
        <v>7</v>
      </c>
      <c r="B18" s="167"/>
      <c r="C18" s="168" t="s">
        <v>34</v>
      </c>
      <c r="D18" s="169" t="s">
        <v>25</v>
      </c>
      <c r="E18" s="170"/>
      <c r="F18" s="171">
        <v>300000</v>
      </c>
      <c r="G18" s="172">
        <v>3000</v>
      </c>
      <c r="H18" s="173">
        <v>3000</v>
      </c>
      <c r="I18" s="66">
        <f t="shared" si="11"/>
        <v>0.01</v>
      </c>
      <c r="J18" s="254"/>
      <c r="K18" s="36">
        <f t="shared" si="0"/>
        <v>6000</v>
      </c>
      <c r="L18" s="178">
        <v>3000</v>
      </c>
      <c r="M18" s="178">
        <v>3000</v>
      </c>
      <c r="N18" s="251"/>
      <c r="O18" s="118">
        <f t="shared" si="12"/>
        <v>0.02</v>
      </c>
      <c r="P18" s="172">
        <v>3000</v>
      </c>
      <c r="Q18" s="173">
        <v>3000</v>
      </c>
      <c r="R18" s="66">
        <f t="shared" si="13"/>
        <v>0.01</v>
      </c>
      <c r="S18" s="254"/>
      <c r="T18" s="36">
        <f t="shared" si="1"/>
        <v>6000</v>
      </c>
      <c r="U18" s="178">
        <v>3000</v>
      </c>
      <c r="V18" s="178">
        <v>3000</v>
      </c>
      <c r="W18" s="251"/>
      <c r="X18" s="118">
        <f t="shared" si="14"/>
        <v>0.02</v>
      </c>
      <c r="Y18" s="172">
        <v>3000</v>
      </c>
      <c r="Z18" s="173">
        <v>3000</v>
      </c>
      <c r="AA18" s="66">
        <f t="shared" si="15"/>
        <v>0.01</v>
      </c>
      <c r="AB18" s="254"/>
      <c r="AC18" s="36" t="str">
        <f t="shared" si="2"/>
        <v/>
      </c>
      <c r="AD18" s="178"/>
      <c r="AE18" s="178"/>
      <c r="AF18" s="251"/>
      <c r="AG18" s="118" t="str">
        <f t="shared" si="16"/>
        <v/>
      </c>
      <c r="AH18" s="172">
        <v>3000</v>
      </c>
      <c r="AI18" s="173">
        <v>3000</v>
      </c>
      <c r="AJ18" s="66">
        <f t="shared" si="17"/>
        <v>0.01</v>
      </c>
      <c r="AK18" s="254"/>
      <c r="AL18" s="36">
        <f t="shared" si="3"/>
        <v>6000</v>
      </c>
      <c r="AM18" s="178">
        <v>3000</v>
      </c>
      <c r="AN18" s="178">
        <v>3000</v>
      </c>
      <c r="AO18" s="251"/>
      <c r="AP18" s="118">
        <f t="shared" si="18"/>
        <v>0.02</v>
      </c>
      <c r="AQ18" s="172">
        <v>3000</v>
      </c>
      <c r="AR18" s="173">
        <v>3000</v>
      </c>
      <c r="AS18" s="66">
        <f t="shared" si="19"/>
        <v>0.01</v>
      </c>
      <c r="AT18" s="254"/>
      <c r="AU18" s="36">
        <f t="shared" si="4"/>
        <v>6000</v>
      </c>
      <c r="AV18" s="178">
        <v>3000</v>
      </c>
      <c r="AW18" s="178">
        <v>3000</v>
      </c>
      <c r="AX18" s="251"/>
      <c r="AY18" s="118">
        <f t="shared" si="20"/>
        <v>0.02</v>
      </c>
      <c r="AZ18" s="172">
        <v>3000</v>
      </c>
      <c r="BA18" s="173">
        <v>3000</v>
      </c>
      <c r="BB18" s="66">
        <f t="shared" si="21"/>
        <v>0.01</v>
      </c>
      <c r="BC18" s="254"/>
      <c r="BD18" s="36" t="str">
        <f t="shared" si="5"/>
        <v/>
      </c>
      <c r="BE18" s="178"/>
      <c r="BF18" s="178"/>
      <c r="BG18" s="251"/>
      <c r="BH18" s="118" t="str">
        <f t="shared" si="22"/>
        <v/>
      </c>
      <c r="BI18" s="172">
        <v>3000</v>
      </c>
      <c r="BJ18" s="173">
        <v>3000</v>
      </c>
      <c r="BK18" s="66">
        <f t="shared" si="23"/>
        <v>0.01</v>
      </c>
      <c r="BL18" s="254"/>
      <c r="BM18" s="36">
        <f t="shared" si="6"/>
        <v>6000</v>
      </c>
      <c r="BN18" s="178">
        <v>3000</v>
      </c>
      <c r="BO18" s="178">
        <v>3000</v>
      </c>
      <c r="BP18" s="251"/>
      <c r="BQ18" s="118">
        <f t="shared" si="24"/>
        <v>0.02</v>
      </c>
      <c r="BR18" s="172">
        <v>3000</v>
      </c>
      <c r="BS18" s="173">
        <v>3000</v>
      </c>
      <c r="BT18" s="66">
        <f t="shared" si="25"/>
        <v>0.01</v>
      </c>
      <c r="BU18" s="254"/>
      <c r="BV18" s="36">
        <f t="shared" si="7"/>
        <v>6000</v>
      </c>
      <c r="BW18" s="178">
        <v>3000</v>
      </c>
      <c r="BX18" s="178">
        <v>3000</v>
      </c>
      <c r="BY18" s="251"/>
      <c r="BZ18" s="118">
        <f t="shared" si="26"/>
        <v>0.02</v>
      </c>
      <c r="CA18" s="106"/>
      <c r="CB18" s="181"/>
      <c r="CD18" s="62" t="str">
        <f t="shared" si="8"/>
        <v/>
      </c>
      <c r="CE18" s="67" t="str">
        <f t="shared" si="9"/>
        <v>教員</v>
      </c>
      <c r="CF18" s="64" t="str">
        <f t="shared" si="10"/>
        <v/>
      </c>
    </row>
    <row r="19" spans="1:84" ht="14.25" x14ac:dyDescent="0.15">
      <c r="A19" s="65">
        <v>8</v>
      </c>
      <c r="B19" s="167"/>
      <c r="C19" s="168" t="s">
        <v>31</v>
      </c>
      <c r="D19" s="169" t="s">
        <v>25</v>
      </c>
      <c r="E19" s="170"/>
      <c r="F19" s="171">
        <v>50000</v>
      </c>
      <c r="G19" s="172">
        <v>5000</v>
      </c>
      <c r="H19" s="173">
        <v>5000</v>
      </c>
      <c r="I19" s="66">
        <f t="shared" si="11"/>
        <v>0.1</v>
      </c>
      <c r="J19" s="254"/>
      <c r="K19" s="36">
        <f t="shared" si="0"/>
        <v>5000</v>
      </c>
      <c r="L19" s="178">
        <v>5000</v>
      </c>
      <c r="M19" s="178">
        <v>0</v>
      </c>
      <c r="N19" s="251"/>
      <c r="O19" s="118">
        <f t="shared" si="12"/>
        <v>0.1</v>
      </c>
      <c r="P19" s="172">
        <v>5000</v>
      </c>
      <c r="Q19" s="173">
        <v>5000</v>
      </c>
      <c r="R19" s="66">
        <f t="shared" si="13"/>
        <v>0.1</v>
      </c>
      <c r="S19" s="254"/>
      <c r="T19" s="36">
        <f t="shared" si="1"/>
        <v>5000</v>
      </c>
      <c r="U19" s="178">
        <v>5000</v>
      </c>
      <c r="V19" s="178">
        <v>0</v>
      </c>
      <c r="W19" s="251"/>
      <c r="X19" s="118">
        <f t="shared" si="14"/>
        <v>0.1</v>
      </c>
      <c r="Y19" s="172">
        <v>5000</v>
      </c>
      <c r="Z19" s="173">
        <v>5000</v>
      </c>
      <c r="AA19" s="66">
        <f t="shared" si="15"/>
        <v>0.1</v>
      </c>
      <c r="AB19" s="254"/>
      <c r="AC19" s="36" t="str">
        <f t="shared" si="2"/>
        <v/>
      </c>
      <c r="AD19" s="178"/>
      <c r="AE19" s="178"/>
      <c r="AF19" s="251"/>
      <c r="AG19" s="118" t="str">
        <f t="shared" si="16"/>
        <v/>
      </c>
      <c r="AH19" s="172">
        <v>5000</v>
      </c>
      <c r="AI19" s="173">
        <v>5000</v>
      </c>
      <c r="AJ19" s="66">
        <f t="shared" si="17"/>
        <v>0.1</v>
      </c>
      <c r="AK19" s="254"/>
      <c r="AL19" s="36">
        <f t="shared" si="3"/>
        <v>5000</v>
      </c>
      <c r="AM19" s="178">
        <v>5000</v>
      </c>
      <c r="AN19" s="178">
        <v>0</v>
      </c>
      <c r="AO19" s="251"/>
      <c r="AP19" s="118">
        <f t="shared" si="18"/>
        <v>0.1</v>
      </c>
      <c r="AQ19" s="172">
        <v>5000</v>
      </c>
      <c r="AR19" s="173">
        <v>5000</v>
      </c>
      <c r="AS19" s="66">
        <f t="shared" si="19"/>
        <v>0.1</v>
      </c>
      <c r="AT19" s="254"/>
      <c r="AU19" s="36">
        <f t="shared" si="4"/>
        <v>5000</v>
      </c>
      <c r="AV19" s="178">
        <v>5000</v>
      </c>
      <c r="AW19" s="178">
        <v>0</v>
      </c>
      <c r="AX19" s="251"/>
      <c r="AY19" s="118">
        <f t="shared" si="20"/>
        <v>0.1</v>
      </c>
      <c r="AZ19" s="172">
        <v>5000</v>
      </c>
      <c r="BA19" s="173">
        <v>5000</v>
      </c>
      <c r="BB19" s="66">
        <f t="shared" si="21"/>
        <v>0.1</v>
      </c>
      <c r="BC19" s="254"/>
      <c r="BD19" s="36" t="str">
        <f t="shared" si="5"/>
        <v/>
      </c>
      <c r="BE19" s="178"/>
      <c r="BF19" s="178"/>
      <c r="BG19" s="251"/>
      <c r="BH19" s="118" t="str">
        <f t="shared" si="22"/>
        <v/>
      </c>
      <c r="BI19" s="172">
        <v>5000</v>
      </c>
      <c r="BJ19" s="173">
        <v>5000</v>
      </c>
      <c r="BK19" s="66">
        <f t="shared" si="23"/>
        <v>0.1</v>
      </c>
      <c r="BL19" s="254"/>
      <c r="BM19" s="36">
        <f t="shared" si="6"/>
        <v>5000</v>
      </c>
      <c r="BN19" s="178">
        <v>5000</v>
      </c>
      <c r="BO19" s="178">
        <v>0</v>
      </c>
      <c r="BP19" s="251"/>
      <c r="BQ19" s="118">
        <f t="shared" si="24"/>
        <v>0.1</v>
      </c>
      <c r="BR19" s="172">
        <v>5000</v>
      </c>
      <c r="BS19" s="173">
        <v>5000</v>
      </c>
      <c r="BT19" s="66">
        <f t="shared" si="25"/>
        <v>0.1</v>
      </c>
      <c r="BU19" s="254"/>
      <c r="BV19" s="36">
        <f t="shared" si="7"/>
        <v>5000</v>
      </c>
      <c r="BW19" s="178">
        <v>5000</v>
      </c>
      <c r="BX19" s="178">
        <v>0</v>
      </c>
      <c r="BY19" s="251"/>
      <c r="BZ19" s="118">
        <f t="shared" si="26"/>
        <v>0.1</v>
      </c>
      <c r="CA19" s="106"/>
      <c r="CB19" s="181"/>
      <c r="CD19" s="62" t="str">
        <f t="shared" si="8"/>
        <v/>
      </c>
      <c r="CE19" s="67" t="str">
        <f t="shared" si="9"/>
        <v>事務職員</v>
      </c>
      <c r="CF19" s="64" t="str">
        <f t="shared" si="10"/>
        <v/>
      </c>
    </row>
    <row r="20" spans="1:84" ht="14.25" x14ac:dyDescent="0.15">
      <c r="A20" s="65">
        <v>9</v>
      </c>
      <c r="B20" s="167"/>
      <c r="C20" s="168" t="s">
        <v>34</v>
      </c>
      <c r="D20" s="169" t="s">
        <v>25</v>
      </c>
      <c r="E20" s="170"/>
      <c r="F20" s="171">
        <v>250000</v>
      </c>
      <c r="G20" s="172">
        <v>5000</v>
      </c>
      <c r="H20" s="173">
        <v>5000</v>
      </c>
      <c r="I20" s="66">
        <f t="shared" si="11"/>
        <v>0.02</v>
      </c>
      <c r="J20" s="254"/>
      <c r="K20" s="36">
        <f t="shared" si="0"/>
        <v>5000</v>
      </c>
      <c r="L20" s="178">
        <v>5000</v>
      </c>
      <c r="M20" s="178">
        <v>0</v>
      </c>
      <c r="N20" s="251"/>
      <c r="O20" s="118">
        <f t="shared" si="12"/>
        <v>0.02</v>
      </c>
      <c r="P20" s="172">
        <v>5000</v>
      </c>
      <c r="Q20" s="173">
        <v>5000</v>
      </c>
      <c r="R20" s="66">
        <f t="shared" si="13"/>
        <v>0.02</v>
      </c>
      <c r="S20" s="254"/>
      <c r="T20" s="36">
        <f t="shared" si="1"/>
        <v>5000</v>
      </c>
      <c r="U20" s="178">
        <v>5000</v>
      </c>
      <c r="V20" s="178">
        <v>0</v>
      </c>
      <c r="W20" s="251"/>
      <c r="X20" s="118">
        <f t="shared" si="14"/>
        <v>0.02</v>
      </c>
      <c r="Y20" s="172">
        <v>5000</v>
      </c>
      <c r="Z20" s="173">
        <v>5000</v>
      </c>
      <c r="AA20" s="66">
        <f t="shared" si="15"/>
        <v>0.02</v>
      </c>
      <c r="AB20" s="254"/>
      <c r="AC20" s="36" t="str">
        <f t="shared" si="2"/>
        <v/>
      </c>
      <c r="AD20" s="178"/>
      <c r="AE20" s="178"/>
      <c r="AF20" s="251"/>
      <c r="AG20" s="118" t="str">
        <f t="shared" si="16"/>
        <v/>
      </c>
      <c r="AH20" s="172">
        <v>5000</v>
      </c>
      <c r="AI20" s="173">
        <v>5000</v>
      </c>
      <c r="AJ20" s="66">
        <f t="shared" si="17"/>
        <v>0.02</v>
      </c>
      <c r="AK20" s="254"/>
      <c r="AL20" s="36">
        <f t="shared" si="3"/>
        <v>5000</v>
      </c>
      <c r="AM20" s="178">
        <v>5000</v>
      </c>
      <c r="AN20" s="178">
        <v>0</v>
      </c>
      <c r="AO20" s="251"/>
      <c r="AP20" s="118">
        <f t="shared" si="18"/>
        <v>0.02</v>
      </c>
      <c r="AQ20" s="172">
        <v>5000</v>
      </c>
      <c r="AR20" s="173">
        <v>5000</v>
      </c>
      <c r="AS20" s="66">
        <f t="shared" si="19"/>
        <v>0.02</v>
      </c>
      <c r="AT20" s="254"/>
      <c r="AU20" s="36">
        <f t="shared" si="4"/>
        <v>5000</v>
      </c>
      <c r="AV20" s="178">
        <v>5000</v>
      </c>
      <c r="AW20" s="178">
        <v>0</v>
      </c>
      <c r="AX20" s="251"/>
      <c r="AY20" s="118">
        <f t="shared" si="20"/>
        <v>0.02</v>
      </c>
      <c r="AZ20" s="172">
        <v>5000</v>
      </c>
      <c r="BA20" s="173">
        <v>5000</v>
      </c>
      <c r="BB20" s="66">
        <f t="shared" si="21"/>
        <v>0.02</v>
      </c>
      <c r="BC20" s="254"/>
      <c r="BD20" s="36" t="str">
        <f t="shared" si="5"/>
        <v/>
      </c>
      <c r="BE20" s="178"/>
      <c r="BF20" s="178"/>
      <c r="BG20" s="251"/>
      <c r="BH20" s="118" t="str">
        <f t="shared" si="22"/>
        <v/>
      </c>
      <c r="BI20" s="172">
        <v>5000</v>
      </c>
      <c r="BJ20" s="173">
        <v>5000</v>
      </c>
      <c r="BK20" s="66">
        <f t="shared" si="23"/>
        <v>0.02</v>
      </c>
      <c r="BL20" s="254"/>
      <c r="BM20" s="36">
        <f t="shared" si="6"/>
        <v>5000</v>
      </c>
      <c r="BN20" s="178">
        <v>5000</v>
      </c>
      <c r="BO20" s="178">
        <v>0</v>
      </c>
      <c r="BP20" s="251"/>
      <c r="BQ20" s="118">
        <f t="shared" si="24"/>
        <v>0.02</v>
      </c>
      <c r="BR20" s="172">
        <v>5000</v>
      </c>
      <c r="BS20" s="173">
        <v>5000</v>
      </c>
      <c r="BT20" s="66">
        <f t="shared" si="25"/>
        <v>0.02</v>
      </c>
      <c r="BU20" s="254"/>
      <c r="BV20" s="36">
        <f t="shared" si="7"/>
        <v>5000</v>
      </c>
      <c r="BW20" s="178">
        <v>5000</v>
      </c>
      <c r="BX20" s="178">
        <v>0</v>
      </c>
      <c r="BY20" s="251"/>
      <c r="BZ20" s="118">
        <f t="shared" si="26"/>
        <v>0.02</v>
      </c>
      <c r="CA20" s="106"/>
      <c r="CB20" s="181" t="s">
        <v>103</v>
      </c>
      <c r="CD20" s="62" t="str">
        <f t="shared" si="8"/>
        <v/>
      </c>
      <c r="CE20" s="67" t="str">
        <f t="shared" si="9"/>
        <v>教員</v>
      </c>
      <c r="CF20" s="64" t="str">
        <f t="shared" si="10"/>
        <v/>
      </c>
    </row>
    <row r="21" spans="1:84" ht="14.25" x14ac:dyDescent="0.15">
      <c r="A21" s="65">
        <v>10</v>
      </c>
      <c r="B21" s="167"/>
      <c r="C21" s="168" t="s">
        <v>34</v>
      </c>
      <c r="D21" s="169" t="s">
        <v>25</v>
      </c>
      <c r="E21" s="170"/>
      <c r="F21" s="171">
        <v>220000</v>
      </c>
      <c r="G21" s="172">
        <v>10000</v>
      </c>
      <c r="H21" s="173">
        <v>10000</v>
      </c>
      <c r="I21" s="66">
        <f t="shared" si="11"/>
        <v>4.5499999999999999E-2</v>
      </c>
      <c r="J21" s="254"/>
      <c r="K21" s="36">
        <f t="shared" si="0"/>
        <v>10000</v>
      </c>
      <c r="L21" s="178">
        <v>10000</v>
      </c>
      <c r="M21" s="178">
        <v>0</v>
      </c>
      <c r="N21" s="251"/>
      <c r="O21" s="118">
        <f t="shared" si="12"/>
        <v>4.5499999999999999E-2</v>
      </c>
      <c r="P21" s="172">
        <v>10000</v>
      </c>
      <c r="Q21" s="173">
        <v>10000</v>
      </c>
      <c r="R21" s="66">
        <f t="shared" si="13"/>
        <v>4.5499999999999999E-2</v>
      </c>
      <c r="S21" s="254"/>
      <c r="T21" s="36">
        <f t="shared" si="1"/>
        <v>10000</v>
      </c>
      <c r="U21" s="178">
        <v>10000</v>
      </c>
      <c r="V21" s="178">
        <v>0</v>
      </c>
      <c r="W21" s="251"/>
      <c r="X21" s="118">
        <f t="shared" si="14"/>
        <v>4.5499999999999999E-2</v>
      </c>
      <c r="Y21" s="172">
        <v>10000</v>
      </c>
      <c r="Z21" s="173">
        <v>10000</v>
      </c>
      <c r="AA21" s="66">
        <f t="shared" si="15"/>
        <v>4.5499999999999999E-2</v>
      </c>
      <c r="AB21" s="254"/>
      <c r="AC21" s="36" t="str">
        <f t="shared" si="2"/>
        <v/>
      </c>
      <c r="AD21" s="178"/>
      <c r="AE21" s="178"/>
      <c r="AF21" s="251"/>
      <c r="AG21" s="118" t="str">
        <f t="shared" si="16"/>
        <v/>
      </c>
      <c r="AH21" s="172">
        <v>10000</v>
      </c>
      <c r="AI21" s="173">
        <v>10000</v>
      </c>
      <c r="AJ21" s="66">
        <f t="shared" si="17"/>
        <v>4.5499999999999999E-2</v>
      </c>
      <c r="AK21" s="254"/>
      <c r="AL21" s="36">
        <f t="shared" si="3"/>
        <v>10000</v>
      </c>
      <c r="AM21" s="178">
        <v>10000</v>
      </c>
      <c r="AN21" s="178">
        <v>0</v>
      </c>
      <c r="AO21" s="251"/>
      <c r="AP21" s="118">
        <f t="shared" si="18"/>
        <v>4.5499999999999999E-2</v>
      </c>
      <c r="AQ21" s="172">
        <v>10000</v>
      </c>
      <c r="AR21" s="173">
        <v>10000</v>
      </c>
      <c r="AS21" s="66">
        <f t="shared" si="19"/>
        <v>4.5499999999999999E-2</v>
      </c>
      <c r="AT21" s="254"/>
      <c r="AU21" s="36">
        <f t="shared" si="4"/>
        <v>10000</v>
      </c>
      <c r="AV21" s="178">
        <v>10000</v>
      </c>
      <c r="AW21" s="178">
        <v>0</v>
      </c>
      <c r="AX21" s="251"/>
      <c r="AY21" s="118">
        <f t="shared" si="20"/>
        <v>4.5499999999999999E-2</v>
      </c>
      <c r="AZ21" s="172">
        <v>10000</v>
      </c>
      <c r="BA21" s="173">
        <v>10000</v>
      </c>
      <c r="BB21" s="66">
        <f t="shared" si="21"/>
        <v>4.5499999999999999E-2</v>
      </c>
      <c r="BC21" s="254"/>
      <c r="BD21" s="36" t="str">
        <f t="shared" si="5"/>
        <v/>
      </c>
      <c r="BE21" s="178"/>
      <c r="BF21" s="178"/>
      <c r="BG21" s="251"/>
      <c r="BH21" s="118" t="str">
        <f t="shared" si="22"/>
        <v/>
      </c>
      <c r="BI21" s="172">
        <v>10000</v>
      </c>
      <c r="BJ21" s="173">
        <v>10000</v>
      </c>
      <c r="BK21" s="66">
        <f t="shared" si="23"/>
        <v>4.5499999999999999E-2</v>
      </c>
      <c r="BL21" s="254"/>
      <c r="BM21" s="36">
        <f t="shared" si="6"/>
        <v>10000</v>
      </c>
      <c r="BN21" s="178">
        <v>10000</v>
      </c>
      <c r="BO21" s="178">
        <v>0</v>
      </c>
      <c r="BP21" s="251"/>
      <c r="BQ21" s="118">
        <f t="shared" si="24"/>
        <v>4.5499999999999999E-2</v>
      </c>
      <c r="BR21" s="172">
        <v>10000</v>
      </c>
      <c r="BS21" s="173">
        <v>10000</v>
      </c>
      <c r="BT21" s="66">
        <f t="shared" si="25"/>
        <v>4.5499999999999999E-2</v>
      </c>
      <c r="BU21" s="254"/>
      <c r="BV21" s="36">
        <f t="shared" si="7"/>
        <v>10000</v>
      </c>
      <c r="BW21" s="178">
        <v>10000</v>
      </c>
      <c r="BX21" s="178">
        <v>0</v>
      </c>
      <c r="BY21" s="251"/>
      <c r="BZ21" s="118">
        <f t="shared" si="26"/>
        <v>4.5499999999999999E-2</v>
      </c>
      <c r="CA21" s="106"/>
      <c r="CB21" s="181" t="s">
        <v>103</v>
      </c>
      <c r="CD21" s="62" t="str">
        <f t="shared" si="8"/>
        <v/>
      </c>
      <c r="CE21" s="67" t="str">
        <f t="shared" si="9"/>
        <v>教員</v>
      </c>
      <c r="CF21" s="64" t="str">
        <f t="shared" si="10"/>
        <v/>
      </c>
    </row>
    <row r="22" spans="1:84" ht="14.25" x14ac:dyDescent="0.15">
      <c r="A22" s="65">
        <v>11</v>
      </c>
      <c r="B22" s="167"/>
      <c r="C22" s="168" t="s">
        <v>34</v>
      </c>
      <c r="D22" s="169" t="s">
        <v>25</v>
      </c>
      <c r="E22" s="170"/>
      <c r="F22" s="171">
        <v>80000</v>
      </c>
      <c r="G22" s="172">
        <v>3200</v>
      </c>
      <c r="H22" s="173">
        <v>3200</v>
      </c>
      <c r="I22" s="66">
        <f t="shared" si="11"/>
        <v>0.04</v>
      </c>
      <c r="J22" s="254"/>
      <c r="K22" s="36">
        <f t="shared" si="0"/>
        <v>3200</v>
      </c>
      <c r="L22" s="178">
        <v>3200</v>
      </c>
      <c r="M22" s="178">
        <v>0</v>
      </c>
      <c r="N22" s="251"/>
      <c r="O22" s="118">
        <f t="shared" si="12"/>
        <v>0.04</v>
      </c>
      <c r="P22" s="172">
        <v>3200</v>
      </c>
      <c r="Q22" s="173">
        <v>3200</v>
      </c>
      <c r="R22" s="66">
        <f t="shared" si="13"/>
        <v>0.04</v>
      </c>
      <c r="S22" s="254"/>
      <c r="T22" s="36">
        <f t="shared" si="1"/>
        <v>3200</v>
      </c>
      <c r="U22" s="178">
        <v>3200</v>
      </c>
      <c r="V22" s="178">
        <v>0</v>
      </c>
      <c r="W22" s="251"/>
      <c r="X22" s="118">
        <f t="shared" si="14"/>
        <v>0.04</v>
      </c>
      <c r="Y22" s="172">
        <v>3200</v>
      </c>
      <c r="Z22" s="173">
        <v>3200</v>
      </c>
      <c r="AA22" s="66">
        <f t="shared" si="15"/>
        <v>0.04</v>
      </c>
      <c r="AB22" s="254"/>
      <c r="AC22" s="36" t="str">
        <f t="shared" si="2"/>
        <v/>
      </c>
      <c r="AD22" s="178"/>
      <c r="AE22" s="178"/>
      <c r="AF22" s="251"/>
      <c r="AG22" s="118" t="str">
        <f t="shared" si="16"/>
        <v/>
      </c>
      <c r="AH22" s="172">
        <v>3200</v>
      </c>
      <c r="AI22" s="173">
        <v>3200</v>
      </c>
      <c r="AJ22" s="66">
        <f t="shared" si="17"/>
        <v>0.04</v>
      </c>
      <c r="AK22" s="254"/>
      <c r="AL22" s="36">
        <f t="shared" si="3"/>
        <v>3200</v>
      </c>
      <c r="AM22" s="178">
        <v>3200</v>
      </c>
      <c r="AN22" s="178">
        <v>0</v>
      </c>
      <c r="AO22" s="251"/>
      <c r="AP22" s="118">
        <f t="shared" si="18"/>
        <v>0.04</v>
      </c>
      <c r="AQ22" s="172">
        <v>3200</v>
      </c>
      <c r="AR22" s="173">
        <v>3200</v>
      </c>
      <c r="AS22" s="66">
        <f t="shared" si="19"/>
        <v>0.04</v>
      </c>
      <c r="AT22" s="254"/>
      <c r="AU22" s="36">
        <f t="shared" si="4"/>
        <v>3200</v>
      </c>
      <c r="AV22" s="178">
        <v>3200</v>
      </c>
      <c r="AW22" s="178">
        <v>0</v>
      </c>
      <c r="AX22" s="251"/>
      <c r="AY22" s="118">
        <f t="shared" si="20"/>
        <v>0.04</v>
      </c>
      <c r="AZ22" s="172">
        <v>3200</v>
      </c>
      <c r="BA22" s="173">
        <v>3200</v>
      </c>
      <c r="BB22" s="66">
        <f t="shared" si="21"/>
        <v>0.04</v>
      </c>
      <c r="BC22" s="254"/>
      <c r="BD22" s="36" t="str">
        <f t="shared" si="5"/>
        <v/>
      </c>
      <c r="BE22" s="178"/>
      <c r="BF22" s="178"/>
      <c r="BG22" s="251"/>
      <c r="BH22" s="118" t="str">
        <f t="shared" si="22"/>
        <v/>
      </c>
      <c r="BI22" s="172">
        <v>3200</v>
      </c>
      <c r="BJ22" s="173">
        <v>3200</v>
      </c>
      <c r="BK22" s="66">
        <f t="shared" si="23"/>
        <v>0.04</v>
      </c>
      <c r="BL22" s="254"/>
      <c r="BM22" s="36">
        <f t="shared" si="6"/>
        <v>3200</v>
      </c>
      <c r="BN22" s="178">
        <v>3200</v>
      </c>
      <c r="BO22" s="178">
        <v>0</v>
      </c>
      <c r="BP22" s="251"/>
      <c r="BQ22" s="118">
        <f t="shared" si="24"/>
        <v>0.04</v>
      </c>
      <c r="BR22" s="172">
        <v>3200</v>
      </c>
      <c r="BS22" s="173">
        <v>3200</v>
      </c>
      <c r="BT22" s="66">
        <f t="shared" si="25"/>
        <v>0.04</v>
      </c>
      <c r="BU22" s="254"/>
      <c r="BV22" s="36">
        <f t="shared" si="7"/>
        <v>3200</v>
      </c>
      <c r="BW22" s="178">
        <v>3200</v>
      </c>
      <c r="BX22" s="178">
        <v>0</v>
      </c>
      <c r="BY22" s="251"/>
      <c r="BZ22" s="118">
        <f t="shared" si="26"/>
        <v>0.04</v>
      </c>
      <c r="CA22" s="106"/>
      <c r="CB22" s="181"/>
      <c r="CD22" s="62" t="str">
        <f t="shared" si="8"/>
        <v/>
      </c>
      <c r="CE22" s="67" t="str">
        <f t="shared" si="9"/>
        <v>教員</v>
      </c>
      <c r="CF22" s="64" t="str">
        <f t="shared" si="10"/>
        <v/>
      </c>
    </row>
    <row r="23" spans="1:84" ht="14.25" x14ac:dyDescent="0.15">
      <c r="A23" s="65">
        <v>12</v>
      </c>
      <c r="B23" s="167"/>
      <c r="C23" s="168" t="s">
        <v>27</v>
      </c>
      <c r="D23" s="169" t="s">
        <v>25</v>
      </c>
      <c r="E23" s="170"/>
      <c r="F23" s="171">
        <v>50000</v>
      </c>
      <c r="G23" s="172">
        <v>2000</v>
      </c>
      <c r="H23" s="173">
        <v>2000</v>
      </c>
      <c r="I23" s="66">
        <f t="shared" si="11"/>
        <v>0.04</v>
      </c>
      <c r="J23" s="254"/>
      <c r="K23" s="36">
        <f t="shared" si="0"/>
        <v>2000</v>
      </c>
      <c r="L23" s="178">
        <v>2000</v>
      </c>
      <c r="M23" s="178">
        <v>0</v>
      </c>
      <c r="N23" s="251"/>
      <c r="O23" s="118">
        <f t="shared" si="12"/>
        <v>0.04</v>
      </c>
      <c r="P23" s="172">
        <v>2000</v>
      </c>
      <c r="Q23" s="173">
        <v>2000</v>
      </c>
      <c r="R23" s="66">
        <f t="shared" si="13"/>
        <v>0.04</v>
      </c>
      <c r="S23" s="254"/>
      <c r="T23" s="36">
        <f t="shared" si="1"/>
        <v>2000</v>
      </c>
      <c r="U23" s="178">
        <v>2000</v>
      </c>
      <c r="V23" s="178">
        <v>0</v>
      </c>
      <c r="W23" s="251"/>
      <c r="X23" s="118">
        <f t="shared" si="14"/>
        <v>0.04</v>
      </c>
      <c r="Y23" s="172">
        <v>2000</v>
      </c>
      <c r="Z23" s="173">
        <v>2000</v>
      </c>
      <c r="AA23" s="66">
        <f t="shared" si="15"/>
        <v>0.04</v>
      </c>
      <c r="AB23" s="254"/>
      <c r="AC23" s="36" t="str">
        <f t="shared" si="2"/>
        <v/>
      </c>
      <c r="AD23" s="178"/>
      <c r="AE23" s="178"/>
      <c r="AF23" s="251"/>
      <c r="AG23" s="118" t="str">
        <f t="shared" si="16"/>
        <v/>
      </c>
      <c r="AH23" s="172">
        <v>2000</v>
      </c>
      <c r="AI23" s="173">
        <v>2000</v>
      </c>
      <c r="AJ23" s="66">
        <f t="shared" si="17"/>
        <v>0.04</v>
      </c>
      <c r="AK23" s="254"/>
      <c r="AL23" s="36">
        <f t="shared" si="3"/>
        <v>2000</v>
      </c>
      <c r="AM23" s="178">
        <v>2000</v>
      </c>
      <c r="AN23" s="178">
        <v>0</v>
      </c>
      <c r="AO23" s="251"/>
      <c r="AP23" s="118">
        <f t="shared" si="18"/>
        <v>0.04</v>
      </c>
      <c r="AQ23" s="172">
        <v>2000</v>
      </c>
      <c r="AR23" s="173">
        <v>2000</v>
      </c>
      <c r="AS23" s="66">
        <f t="shared" si="19"/>
        <v>0.04</v>
      </c>
      <c r="AT23" s="254"/>
      <c r="AU23" s="36">
        <f t="shared" si="4"/>
        <v>2000</v>
      </c>
      <c r="AV23" s="178">
        <v>2000</v>
      </c>
      <c r="AW23" s="178">
        <v>0</v>
      </c>
      <c r="AX23" s="251"/>
      <c r="AY23" s="118">
        <f t="shared" si="20"/>
        <v>0.04</v>
      </c>
      <c r="AZ23" s="172">
        <v>2000</v>
      </c>
      <c r="BA23" s="173">
        <v>2000</v>
      </c>
      <c r="BB23" s="66">
        <f t="shared" si="21"/>
        <v>0.04</v>
      </c>
      <c r="BC23" s="254"/>
      <c r="BD23" s="36" t="str">
        <f t="shared" si="5"/>
        <v/>
      </c>
      <c r="BE23" s="178"/>
      <c r="BF23" s="178"/>
      <c r="BG23" s="251"/>
      <c r="BH23" s="118" t="str">
        <f t="shared" si="22"/>
        <v/>
      </c>
      <c r="BI23" s="172">
        <v>2000</v>
      </c>
      <c r="BJ23" s="173">
        <v>2000</v>
      </c>
      <c r="BK23" s="66">
        <f t="shared" si="23"/>
        <v>0.04</v>
      </c>
      <c r="BL23" s="254"/>
      <c r="BM23" s="36">
        <f t="shared" si="6"/>
        <v>2000</v>
      </c>
      <c r="BN23" s="178">
        <v>2000</v>
      </c>
      <c r="BO23" s="178">
        <v>0</v>
      </c>
      <c r="BP23" s="251"/>
      <c r="BQ23" s="118">
        <f t="shared" si="24"/>
        <v>0.04</v>
      </c>
      <c r="BR23" s="172">
        <v>2000</v>
      </c>
      <c r="BS23" s="173">
        <v>2000</v>
      </c>
      <c r="BT23" s="66">
        <f t="shared" si="25"/>
        <v>0.04</v>
      </c>
      <c r="BU23" s="254"/>
      <c r="BV23" s="36">
        <f t="shared" si="7"/>
        <v>2000</v>
      </c>
      <c r="BW23" s="178">
        <v>2000</v>
      </c>
      <c r="BX23" s="178">
        <v>0</v>
      </c>
      <c r="BY23" s="251"/>
      <c r="BZ23" s="118">
        <f t="shared" si="26"/>
        <v>0.04</v>
      </c>
      <c r="CA23" s="106"/>
      <c r="CB23" s="181"/>
      <c r="CD23" s="62" t="str">
        <f t="shared" si="8"/>
        <v/>
      </c>
      <c r="CE23" s="67" t="str">
        <f t="shared" si="9"/>
        <v>その他</v>
      </c>
      <c r="CF23" s="64" t="str">
        <f t="shared" si="10"/>
        <v/>
      </c>
    </row>
    <row r="24" spans="1:84" ht="14.25" x14ac:dyDescent="0.15">
      <c r="A24" s="65">
        <v>13</v>
      </c>
      <c r="B24" s="167"/>
      <c r="C24" s="168" t="s">
        <v>27</v>
      </c>
      <c r="D24" s="169" t="s">
        <v>25</v>
      </c>
      <c r="E24" s="170"/>
      <c r="F24" s="171">
        <v>120000</v>
      </c>
      <c r="G24" s="172">
        <v>5000</v>
      </c>
      <c r="H24" s="173">
        <v>5000</v>
      </c>
      <c r="I24" s="66">
        <f t="shared" si="11"/>
        <v>4.1700000000000001E-2</v>
      </c>
      <c r="J24" s="254"/>
      <c r="K24" s="36">
        <f>IF(L24="",IF(M24="","",L24+M24),L24+M24)</f>
        <v>5000</v>
      </c>
      <c r="L24" s="178">
        <v>5000</v>
      </c>
      <c r="M24" s="178">
        <v>0</v>
      </c>
      <c r="N24" s="251"/>
      <c r="O24" s="118">
        <f t="shared" si="12"/>
        <v>4.1700000000000001E-2</v>
      </c>
      <c r="P24" s="172">
        <v>5000</v>
      </c>
      <c r="Q24" s="173">
        <v>5000</v>
      </c>
      <c r="R24" s="66">
        <f t="shared" si="13"/>
        <v>4.1700000000000001E-2</v>
      </c>
      <c r="S24" s="254"/>
      <c r="T24" s="36">
        <f>IF(U24="",IF(V24="","",U24+V24),U24+V24)</f>
        <v>5000</v>
      </c>
      <c r="U24" s="178">
        <v>5000</v>
      </c>
      <c r="V24" s="178">
        <v>0</v>
      </c>
      <c r="W24" s="251"/>
      <c r="X24" s="118">
        <f t="shared" si="14"/>
        <v>4.1700000000000001E-2</v>
      </c>
      <c r="Y24" s="172">
        <v>5000</v>
      </c>
      <c r="Z24" s="173">
        <v>5000</v>
      </c>
      <c r="AA24" s="66">
        <f t="shared" si="15"/>
        <v>4.1700000000000001E-2</v>
      </c>
      <c r="AB24" s="254"/>
      <c r="AC24" s="36" t="str">
        <f>IF(AD24="",IF(AE24="","",AD24+AE24),AD24+AE24)</f>
        <v/>
      </c>
      <c r="AD24" s="178"/>
      <c r="AE24" s="178"/>
      <c r="AF24" s="251"/>
      <c r="AG24" s="118" t="str">
        <f t="shared" si="16"/>
        <v/>
      </c>
      <c r="AH24" s="172">
        <v>5000</v>
      </c>
      <c r="AI24" s="173">
        <v>5000</v>
      </c>
      <c r="AJ24" s="66">
        <f t="shared" si="17"/>
        <v>4.1700000000000001E-2</v>
      </c>
      <c r="AK24" s="254"/>
      <c r="AL24" s="36">
        <f>IF(AM24="",IF(AN24="","",AM24+AN24),AM24+AN24)</f>
        <v>5000</v>
      </c>
      <c r="AM24" s="178">
        <v>5000</v>
      </c>
      <c r="AN24" s="178">
        <v>0</v>
      </c>
      <c r="AO24" s="251"/>
      <c r="AP24" s="118">
        <f t="shared" si="18"/>
        <v>4.1700000000000001E-2</v>
      </c>
      <c r="AQ24" s="172">
        <v>5000</v>
      </c>
      <c r="AR24" s="173">
        <v>5000</v>
      </c>
      <c r="AS24" s="66">
        <f t="shared" si="19"/>
        <v>4.1700000000000001E-2</v>
      </c>
      <c r="AT24" s="254"/>
      <c r="AU24" s="36">
        <f>IF(AV24="",IF(AW24="","",AV24+AW24),AV24+AW24)</f>
        <v>5000</v>
      </c>
      <c r="AV24" s="178">
        <v>5000</v>
      </c>
      <c r="AW24" s="178">
        <v>0</v>
      </c>
      <c r="AX24" s="251"/>
      <c r="AY24" s="118">
        <f t="shared" si="20"/>
        <v>4.1700000000000001E-2</v>
      </c>
      <c r="AZ24" s="172">
        <v>5000</v>
      </c>
      <c r="BA24" s="173">
        <v>5000</v>
      </c>
      <c r="BB24" s="66">
        <f t="shared" si="21"/>
        <v>4.1700000000000001E-2</v>
      </c>
      <c r="BC24" s="254"/>
      <c r="BD24" s="36" t="str">
        <f>IF(BE24="",IF(BF24="","",BE24+BF24),BE24+BF24)</f>
        <v/>
      </c>
      <c r="BE24" s="178"/>
      <c r="BF24" s="178"/>
      <c r="BG24" s="251"/>
      <c r="BH24" s="118" t="str">
        <f t="shared" si="22"/>
        <v/>
      </c>
      <c r="BI24" s="172">
        <v>5000</v>
      </c>
      <c r="BJ24" s="173">
        <v>5000</v>
      </c>
      <c r="BK24" s="66">
        <f t="shared" si="23"/>
        <v>4.1700000000000001E-2</v>
      </c>
      <c r="BL24" s="254"/>
      <c r="BM24" s="36">
        <f>IF(BN24="",IF(BO24="","",BN24+BO24),BN24+BO24)</f>
        <v>5000</v>
      </c>
      <c r="BN24" s="178">
        <v>5000</v>
      </c>
      <c r="BO24" s="178">
        <v>0</v>
      </c>
      <c r="BP24" s="251"/>
      <c r="BQ24" s="118">
        <f t="shared" si="24"/>
        <v>4.1700000000000001E-2</v>
      </c>
      <c r="BR24" s="172">
        <v>5000</v>
      </c>
      <c r="BS24" s="173">
        <v>5000</v>
      </c>
      <c r="BT24" s="66">
        <f t="shared" si="25"/>
        <v>4.1700000000000001E-2</v>
      </c>
      <c r="BU24" s="254"/>
      <c r="BV24" s="36">
        <f>IF(BW24="",IF(BX24="","",BW24+BX24),BW24+BX24)</f>
        <v>5000</v>
      </c>
      <c r="BW24" s="178">
        <v>5000</v>
      </c>
      <c r="BX24" s="178">
        <v>0</v>
      </c>
      <c r="BY24" s="251"/>
      <c r="BZ24" s="118">
        <f t="shared" si="26"/>
        <v>4.1700000000000001E-2</v>
      </c>
      <c r="CA24" s="106"/>
      <c r="CB24" s="181"/>
      <c r="CD24" s="62" t="str">
        <f t="shared" si="8"/>
        <v/>
      </c>
      <c r="CE24" s="67" t="str">
        <f t="shared" si="9"/>
        <v>その他</v>
      </c>
      <c r="CF24" s="64" t="str">
        <f t="shared" si="10"/>
        <v/>
      </c>
    </row>
    <row r="25" spans="1:84" ht="14.25" x14ac:dyDescent="0.15">
      <c r="A25" s="65">
        <v>14</v>
      </c>
      <c r="B25" s="167"/>
      <c r="C25" s="168"/>
      <c r="D25" s="169"/>
      <c r="E25" s="170"/>
      <c r="F25" s="171"/>
      <c r="G25" s="172"/>
      <c r="H25" s="173"/>
      <c r="I25" s="66" t="str">
        <f t="shared" si="11"/>
        <v/>
      </c>
      <c r="J25" s="254"/>
      <c r="K25" s="36" t="str">
        <f t="shared" ref="K25:K62" si="27">IF(L25="",IF(M25="","",L25+M25),L25+M25)</f>
        <v/>
      </c>
      <c r="L25" s="178"/>
      <c r="M25" s="178"/>
      <c r="N25" s="251"/>
      <c r="O25" s="118" t="str">
        <f t="shared" si="12"/>
        <v/>
      </c>
      <c r="P25" s="172"/>
      <c r="Q25" s="173"/>
      <c r="R25" s="66" t="str">
        <f t="shared" si="13"/>
        <v/>
      </c>
      <c r="S25" s="254"/>
      <c r="T25" s="36" t="str">
        <f t="shared" ref="T25:T62" si="28">IF(U25="",IF(V25="","",U25+V25),U25+V25)</f>
        <v/>
      </c>
      <c r="U25" s="178"/>
      <c r="V25" s="178"/>
      <c r="W25" s="251"/>
      <c r="X25" s="118" t="str">
        <f t="shared" si="14"/>
        <v/>
      </c>
      <c r="Y25" s="172"/>
      <c r="Z25" s="173"/>
      <c r="AA25" s="66" t="str">
        <f t="shared" si="15"/>
        <v/>
      </c>
      <c r="AB25" s="254"/>
      <c r="AC25" s="36" t="str">
        <f t="shared" ref="AC25:AC62" si="29">IF(AD25="",IF(AE25="","",AD25+AE25),AD25+AE25)</f>
        <v/>
      </c>
      <c r="AD25" s="178"/>
      <c r="AE25" s="178"/>
      <c r="AF25" s="251"/>
      <c r="AG25" s="118" t="str">
        <f t="shared" si="16"/>
        <v/>
      </c>
      <c r="AH25" s="172"/>
      <c r="AI25" s="173"/>
      <c r="AJ25" s="66" t="str">
        <f t="shared" si="17"/>
        <v/>
      </c>
      <c r="AK25" s="254"/>
      <c r="AL25" s="36" t="str">
        <f t="shared" ref="AL25:AL62" si="30">IF(AM25="",IF(AN25="","",AM25+AN25),AM25+AN25)</f>
        <v/>
      </c>
      <c r="AM25" s="178"/>
      <c r="AN25" s="178"/>
      <c r="AO25" s="251"/>
      <c r="AP25" s="118" t="str">
        <f t="shared" si="18"/>
        <v/>
      </c>
      <c r="AQ25" s="172"/>
      <c r="AR25" s="173"/>
      <c r="AS25" s="66" t="str">
        <f t="shared" si="19"/>
        <v/>
      </c>
      <c r="AT25" s="254"/>
      <c r="AU25" s="36" t="str">
        <f t="shared" ref="AU25:AU62" si="31">IF(AV25="",IF(AW25="","",AV25+AW25),AV25+AW25)</f>
        <v/>
      </c>
      <c r="AV25" s="178"/>
      <c r="AW25" s="178"/>
      <c r="AX25" s="251"/>
      <c r="AY25" s="118" t="str">
        <f t="shared" si="20"/>
        <v/>
      </c>
      <c r="AZ25" s="172"/>
      <c r="BA25" s="173"/>
      <c r="BB25" s="66" t="str">
        <f t="shared" si="21"/>
        <v/>
      </c>
      <c r="BC25" s="254"/>
      <c r="BD25" s="36" t="str">
        <f t="shared" ref="BD25:BD62" si="32">IF(BE25="",IF(BF25="","",BE25+BF25),BE25+BF25)</f>
        <v/>
      </c>
      <c r="BE25" s="178"/>
      <c r="BF25" s="178"/>
      <c r="BG25" s="251"/>
      <c r="BH25" s="118" t="str">
        <f t="shared" si="22"/>
        <v/>
      </c>
      <c r="BI25" s="172"/>
      <c r="BJ25" s="173"/>
      <c r="BK25" s="66" t="str">
        <f t="shared" si="23"/>
        <v/>
      </c>
      <c r="BL25" s="254"/>
      <c r="BM25" s="36" t="str">
        <f t="shared" ref="BM25:BM62" si="33">IF(BN25="",IF(BO25="","",BN25+BO25),BN25+BO25)</f>
        <v/>
      </c>
      <c r="BN25" s="178"/>
      <c r="BO25" s="178"/>
      <c r="BP25" s="251"/>
      <c r="BQ25" s="118" t="str">
        <f t="shared" si="24"/>
        <v/>
      </c>
      <c r="BR25" s="172"/>
      <c r="BS25" s="173"/>
      <c r="BT25" s="66" t="str">
        <f t="shared" si="25"/>
        <v/>
      </c>
      <c r="BU25" s="254"/>
      <c r="BV25" s="36" t="str">
        <f t="shared" ref="BV25:BV62" si="34">IF(BW25="",IF(BX25="","",BW25+BX25),BW25+BX25)</f>
        <v/>
      </c>
      <c r="BW25" s="178"/>
      <c r="BX25" s="178"/>
      <c r="BY25" s="251"/>
      <c r="BZ25" s="118" t="str">
        <f t="shared" si="26"/>
        <v/>
      </c>
      <c r="CA25" s="106"/>
      <c r="CB25" s="181"/>
      <c r="CD25" s="62" t="str">
        <f t="shared" si="8"/>
        <v/>
      </c>
      <c r="CE25" s="67" t="str">
        <f t="shared" si="9"/>
        <v/>
      </c>
      <c r="CF25" s="64" t="str">
        <f t="shared" si="10"/>
        <v/>
      </c>
    </row>
    <row r="26" spans="1:84" ht="14.25" x14ac:dyDescent="0.15">
      <c r="A26" s="65">
        <v>15</v>
      </c>
      <c r="B26" s="167" t="s">
        <v>172</v>
      </c>
      <c r="C26" s="168" t="s">
        <v>34</v>
      </c>
      <c r="D26" s="169" t="s">
        <v>26</v>
      </c>
      <c r="E26" s="170"/>
      <c r="F26" s="171">
        <v>200000</v>
      </c>
      <c r="G26" s="172"/>
      <c r="H26" s="173"/>
      <c r="I26" s="66" t="str">
        <f t="shared" si="11"/>
        <v/>
      </c>
      <c r="J26" s="254"/>
      <c r="K26" s="36" t="str">
        <f t="shared" si="27"/>
        <v/>
      </c>
      <c r="L26" s="179"/>
      <c r="M26" s="178"/>
      <c r="N26" s="251"/>
      <c r="O26" s="118" t="str">
        <f t="shared" si="12"/>
        <v/>
      </c>
      <c r="P26" s="172"/>
      <c r="Q26" s="173"/>
      <c r="R26" s="66" t="str">
        <f t="shared" si="13"/>
        <v/>
      </c>
      <c r="S26" s="254"/>
      <c r="T26" s="36" t="str">
        <f t="shared" si="28"/>
        <v/>
      </c>
      <c r="U26" s="179"/>
      <c r="V26" s="178"/>
      <c r="W26" s="251"/>
      <c r="X26" s="118" t="str">
        <f t="shared" si="14"/>
        <v/>
      </c>
      <c r="Y26" s="172">
        <v>10000</v>
      </c>
      <c r="Z26" s="173">
        <v>9000</v>
      </c>
      <c r="AA26" s="66" t="str">
        <f t="shared" si="15"/>
        <v/>
      </c>
      <c r="AB26" s="254"/>
      <c r="AC26" s="36" t="str">
        <f t="shared" si="29"/>
        <v/>
      </c>
      <c r="AD26" s="179"/>
      <c r="AE26" s="178"/>
      <c r="AF26" s="251"/>
      <c r="AG26" s="118" t="str">
        <f t="shared" si="16"/>
        <v/>
      </c>
      <c r="AH26" s="172">
        <v>10000</v>
      </c>
      <c r="AI26" s="173">
        <v>9000</v>
      </c>
      <c r="AJ26" s="66" t="str">
        <f t="shared" si="17"/>
        <v/>
      </c>
      <c r="AK26" s="254"/>
      <c r="AL26" s="36" t="str">
        <f t="shared" si="30"/>
        <v/>
      </c>
      <c r="AM26" s="179"/>
      <c r="AN26" s="178"/>
      <c r="AO26" s="251"/>
      <c r="AP26" s="118" t="str">
        <f t="shared" si="18"/>
        <v/>
      </c>
      <c r="AQ26" s="172">
        <v>10000</v>
      </c>
      <c r="AR26" s="173">
        <v>9000</v>
      </c>
      <c r="AS26" s="66" t="str">
        <f t="shared" si="19"/>
        <v/>
      </c>
      <c r="AT26" s="254"/>
      <c r="AU26" s="36">
        <f t="shared" si="31"/>
        <v>10000</v>
      </c>
      <c r="AV26" s="179">
        <v>9000</v>
      </c>
      <c r="AW26" s="178">
        <v>1000</v>
      </c>
      <c r="AX26" s="251"/>
      <c r="AY26" s="118">
        <f t="shared" si="20"/>
        <v>0.05</v>
      </c>
      <c r="AZ26" s="172">
        <v>10000</v>
      </c>
      <c r="BA26" s="173">
        <v>9000</v>
      </c>
      <c r="BB26" s="66" t="str">
        <f t="shared" si="21"/>
        <v/>
      </c>
      <c r="BC26" s="254"/>
      <c r="BD26" s="36" t="str">
        <f t="shared" si="32"/>
        <v/>
      </c>
      <c r="BE26" s="179"/>
      <c r="BF26" s="178"/>
      <c r="BG26" s="251"/>
      <c r="BH26" s="118" t="str">
        <f t="shared" si="22"/>
        <v/>
      </c>
      <c r="BI26" s="172">
        <v>10000</v>
      </c>
      <c r="BJ26" s="173">
        <v>9000</v>
      </c>
      <c r="BK26" s="66" t="str">
        <f t="shared" si="23"/>
        <v/>
      </c>
      <c r="BL26" s="254"/>
      <c r="BM26" s="36" t="str">
        <f t="shared" si="33"/>
        <v/>
      </c>
      <c r="BN26" s="179"/>
      <c r="BO26" s="178"/>
      <c r="BP26" s="251"/>
      <c r="BQ26" s="118" t="str">
        <f t="shared" si="24"/>
        <v/>
      </c>
      <c r="BR26" s="172">
        <v>10000</v>
      </c>
      <c r="BS26" s="173">
        <v>9000</v>
      </c>
      <c r="BT26" s="66" t="str">
        <f t="shared" si="25"/>
        <v/>
      </c>
      <c r="BU26" s="254"/>
      <c r="BV26" s="36">
        <f t="shared" si="34"/>
        <v>10000</v>
      </c>
      <c r="BW26" s="179">
        <v>9000</v>
      </c>
      <c r="BX26" s="178">
        <v>1000</v>
      </c>
      <c r="BY26" s="251"/>
      <c r="BZ26" s="118">
        <f t="shared" si="26"/>
        <v>0.05</v>
      </c>
      <c r="CA26" s="106"/>
      <c r="CB26" s="181" t="s">
        <v>168</v>
      </c>
      <c r="CD26" s="62" t="str">
        <f t="shared" si="8"/>
        <v/>
      </c>
      <c r="CE26" s="67" t="str">
        <f t="shared" si="9"/>
        <v>教員</v>
      </c>
      <c r="CF26" s="64" t="str">
        <f t="shared" si="10"/>
        <v/>
      </c>
    </row>
    <row r="27" spans="1:84" ht="14.25" x14ac:dyDescent="0.15">
      <c r="A27" s="65">
        <v>16</v>
      </c>
      <c r="B27" s="167" t="s">
        <v>172</v>
      </c>
      <c r="C27" s="168" t="s">
        <v>34</v>
      </c>
      <c r="D27" s="169" t="s">
        <v>25</v>
      </c>
      <c r="E27" s="170"/>
      <c r="F27" s="171">
        <v>180000</v>
      </c>
      <c r="G27" s="172"/>
      <c r="H27" s="173"/>
      <c r="I27" s="66" t="str">
        <f t="shared" si="11"/>
        <v/>
      </c>
      <c r="J27" s="254"/>
      <c r="K27" s="36" t="str">
        <f t="shared" si="27"/>
        <v/>
      </c>
      <c r="L27" s="179"/>
      <c r="M27" s="178"/>
      <c r="N27" s="251"/>
      <c r="O27" s="118" t="str">
        <f t="shared" si="12"/>
        <v/>
      </c>
      <c r="P27" s="172"/>
      <c r="Q27" s="173"/>
      <c r="R27" s="66" t="str">
        <f t="shared" si="13"/>
        <v/>
      </c>
      <c r="S27" s="254"/>
      <c r="T27" s="36" t="str">
        <f t="shared" si="28"/>
        <v/>
      </c>
      <c r="U27" s="179"/>
      <c r="V27" s="178"/>
      <c r="W27" s="251"/>
      <c r="X27" s="118" t="str">
        <f t="shared" si="14"/>
        <v/>
      </c>
      <c r="Y27" s="172">
        <v>10000</v>
      </c>
      <c r="Z27" s="173">
        <v>9000</v>
      </c>
      <c r="AA27" s="66" t="str">
        <f t="shared" si="15"/>
        <v/>
      </c>
      <c r="AB27" s="254"/>
      <c r="AC27" s="36" t="str">
        <f t="shared" si="29"/>
        <v/>
      </c>
      <c r="AD27" s="179"/>
      <c r="AE27" s="178"/>
      <c r="AF27" s="251"/>
      <c r="AG27" s="118" t="str">
        <f t="shared" si="16"/>
        <v/>
      </c>
      <c r="AH27" s="172">
        <v>10000</v>
      </c>
      <c r="AI27" s="173">
        <v>9000</v>
      </c>
      <c r="AJ27" s="66" t="str">
        <f t="shared" si="17"/>
        <v/>
      </c>
      <c r="AK27" s="254"/>
      <c r="AL27" s="36" t="str">
        <f t="shared" si="30"/>
        <v/>
      </c>
      <c r="AM27" s="179"/>
      <c r="AN27" s="178"/>
      <c r="AO27" s="251"/>
      <c r="AP27" s="118" t="str">
        <f t="shared" si="18"/>
        <v/>
      </c>
      <c r="AQ27" s="172">
        <v>10000</v>
      </c>
      <c r="AR27" s="173">
        <v>9000</v>
      </c>
      <c r="AS27" s="66" t="str">
        <f t="shared" si="19"/>
        <v/>
      </c>
      <c r="AT27" s="254"/>
      <c r="AU27" s="36">
        <f t="shared" si="31"/>
        <v>10000</v>
      </c>
      <c r="AV27" s="179">
        <v>9000</v>
      </c>
      <c r="AW27" s="178">
        <v>1000</v>
      </c>
      <c r="AX27" s="251"/>
      <c r="AY27" s="118">
        <f t="shared" si="20"/>
        <v>5.5599999999999997E-2</v>
      </c>
      <c r="AZ27" s="172">
        <v>10000</v>
      </c>
      <c r="BA27" s="173">
        <v>9000</v>
      </c>
      <c r="BB27" s="66" t="str">
        <f t="shared" si="21"/>
        <v/>
      </c>
      <c r="BC27" s="254"/>
      <c r="BD27" s="36" t="str">
        <f t="shared" si="32"/>
        <v/>
      </c>
      <c r="BE27" s="179"/>
      <c r="BF27" s="178"/>
      <c r="BG27" s="251"/>
      <c r="BH27" s="118" t="str">
        <f t="shared" si="22"/>
        <v/>
      </c>
      <c r="BI27" s="172">
        <v>10000</v>
      </c>
      <c r="BJ27" s="173">
        <v>9000</v>
      </c>
      <c r="BK27" s="66" t="str">
        <f t="shared" si="23"/>
        <v/>
      </c>
      <c r="BL27" s="254"/>
      <c r="BM27" s="36" t="str">
        <f t="shared" si="33"/>
        <v/>
      </c>
      <c r="BN27" s="179"/>
      <c r="BO27" s="178"/>
      <c r="BP27" s="251"/>
      <c r="BQ27" s="118" t="str">
        <f t="shared" si="24"/>
        <v/>
      </c>
      <c r="BR27" s="172">
        <v>10000</v>
      </c>
      <c r="BS27" s="173">
        <v>9000</v>
      </c>
      <c r="BT27" s="66" t="str">
        <f t="shared" si="25"/>
        <v/>
      </c>
      <c r="BU27" s="254"/>
      <c r="BV27" s="36">
        <f t="shared" si="34"/>
        <v>10000</v>
      </c>
      <c r="BW27" s="179">
        <v>9000</v>
      </c>
      <c r="BX27" s="178">
        <v>1000</v>
      </c>
      <c r="BY27" s="251"/>
      <c r="BZ27" s="118">
        <f t="shared" si="26"/>
        <v>5.5599999999999997E-2</v>
      </c>
      <c r="CA27" s="106"/>
      <c r="CB27" s="181" t="s">
        <v>168</v>
      </c>
      <c r="CD27" s="62" t="str">
        <f t="shared" si="8"/>
        <v/>
      </c>
      <c r="CE27" s="67" t="str">
        <f t="shared" si="9"/>
        <v>教員</v>
      </c>
      <c r="CF27" s="64" t="str">
        <f t="shared" si="10"/>
        <v/>
      </c>
    </row>
    <row r="28" spans="1:84" ht="14.25" x14ac:dyDescent="0.15">
      <c r="A28" s="65">
        <v>17</v>
      </c>
      <c r="B28" s="167"/>
      <c r="C28" s="168"/>
      <c r="D28" s="169"/>
      <c r="E28" s="170"/>
      <c r="F28" s="171"/>
      <c r="G28" s="172"/>
      <c r="H28" s="173"/>
      <c r="I28" s="66" t="str">
        <f t="shared" si="11"/>
        <v/>
      </c>
      <c r="J28" s="254"/>
      <c r="K28" s="36" t="str">
        <f t="shared" si="27"/>
        <v/>
      </c>
      <c r="L28" s="178"/>
      <c r="M28" s="178"/>
      <c r="N28" s="251"/>
      <c r="O28" s="118" t="str">
        <f t="shared" si="12"/>
        <v/>
      </c>
      <c r="P28" s="172"/>
      <c r="Q28" s="173"/>
      <c r="R28" s="66" t="str">
        <f t="shared" si="13"/>
        <v/>
      </c>
      <c r="S28" s="254"/>
      <c r="T28" s="36" t="str">
        <f t="shared" si="28"/>
        <v/>
      </c>
      <c r="U28" s="178"/>
      <c r="V28" s="178"/>
      <c r="W28" s="251"/>
      <c r="X28" s="118" t="str">
        <f t="shared" si="14"/>
        <v/>
      </c>
      <c r="Y28" s="172"/>
      <c r="Z28" s="173"/>
      <c r="AA28" s="66" t="str">
        <f t="shared" si="15"/>
        <v/>
      </c>
      <c r="AB28" s="254"/>
      <c r="AC28" s="36" t="str">
        <f t="shared" si="29"/>
        <v/>
      </c>
      <c r="AD28" s="178"/>
      <c r="AE28" s="178"/>
      <c r="AF28" s="251"/>
      <c r="AG28" s="118" t="str">
        <f t="shared" si="16"/>
        <v/>
      </c>
      <c r="AH28" s="172"/>
      <c r="AI28" s="173"/>
      <c r="AJ28" s="66" t="str">
        <f t="shared" si="17"/>
        <v/>
      </c>
      <c r="AK28" s="254"/>
      <c r="AL28" s="36" t="str">
        <f t="shared" si="30"/>
        <v/>
      </c>
      <c r="AM28" s="178"/>
      <c r="AN28" s="178"/>
      <c r="AO28" s="251"/>
      <c r="AP28" s="118" t="str">
        <f t="shared" si="18"/>
        <v/>
      </c>
      <c r="AQ28" s="172"/>
      <c r="AR28" s="173"/>
      <c r="AS28" s="66" t="str">
        <f t="shared" si="19"/>
        <v/>
      </c>
      <c r="AT28" s="254"/>
      <c r="AU28" s="36" t="str">
        <f t="shared" si="31"/>
        <v/>
      </c>
      <c r="AV28" s="178"/>
      <c r="AW28" s="178"/>
      <c r="AX28" s="251"/>
      <c r="AY28" s="118" t="str">
        <f t="shared" si="20"/>
        <v/>
      </c>
      <c r="AZ28" s="172"/>
      <c r="BA28" s="173"/>
      <c r="BB28" s="66" t="str">
        <f t="shared" si="21"/>
        <v/>
      </c>
      <c r="BC28" s="254"/>
      <c r="BD28" s="36" t="str">
        <f t="shared" si="32"/>
        <v/>
      </c>
      <c r="BE28" s="178"/>
      <c r="BF28" s="178"/>
      <c r="BG28" s="251"/>
      <c r="BH28" s="118" t="str">
        <f t="shared" si="22"/>
        <v/>
      </c>
      <c r="BI28" s="172"/>
      <c r="BJ28" s="173"/>
      <c r="BK28" s="66" t="str">
        <f t="shared" si="23"/>
        <v/>
      </c>
      <c r="BL28" s="254"/>
      <c r="BM28" s="36" t="str">
        <f t="shared" si="33"/>
        <v/>
      </c>
      <c r="BN28" s="178"/>
      <c r="BO28" s="178"/>
      <c r="BP28" s="251"/>
      <c r="BQ28" s="118" t="str">
        <f t="shared" si="24"/>
        <v/>
      </c>
      <c r="BR28" s="172"/>
      <c r="BS28" s="173"/>
      <c r="BT28" s="66" t="str">
        <f t="shared" si="25"/>
        <v/>
      </c>
      <c r="BU28" s="254"/>
      <c r="BV28" s="36" t="str">
        <f t="shared" si="34"/>
        <v/>
      </c>
      <c r="BW28" s="178"/>
      <c r="BX28" s="178"/>
      <c r="BY28" s="251"/>
      <c r="BZ28" s="118" t="str">
        <f t="shared" si="26"/>
        <v/>
      </c>
      <c r="CA28" s="106"/>
      <c r="CB28" s="181"/>
      <c r="CD28" s="62" t="str">
        <f t="shared" si="8"/>
        <v/>
      </c>
      <c r="CE28" s="67" t="str">
        <f t="shared" si="9"/>
        <v/>
      </c>
      <c r="CF28" s="64" t="str">
        <f t="shared" si="10"/>
        <v/>
      </c>
    </row>
    <row r="29" spans="1:84" ht="14.25" x14ac:dyDescent="0.15">
      <c r="A29" s="65">
        <v>18</v>
      </c>
      <c r="B29" s="167"/>
      <c r="C29" s="168"/>
      <c r="D29" s="169"/>
      <c r="E29" s="170"/>
      <c r="F29" s="171"/>
      <c r="G29" s="172"/>
      <c r="H29" s="173"/>
      <c r="I29" s="66" t="str">
        <f t="shared" si="11"/>
        <v/>
      </c>
      <c r="J29" s="254"/>
      <c r="K29" s="36" t="str">
        <f t="shared" si="27"/>
        <v/>
      </c>
      <c r="L29" s="178"/>
      <c r="M29" s="178"/>
      <c r="N29" s="251"/>
      <c r="O29" s="118" t="str">
        <f t="shared" si="12"/>
        <v/>
      </c>
      <c r="P29" s="172"/>
      <c r="Q29" s="173"/>
      <c r="R29" s="66" t="str">
        <f t="shared" si="13"/>
        <v/>
      </c>
      <c r="S29" s="254"/>
      <c r="T29" s="36" t="str">
        <f t="shared" si="28"/>
        <v/>
      </c>
      <c r="U29" s="178"/>
      <c r="V29" s="178"/>
      <c r="W29" s="251"/>
      <c r="X29" s="118" t="str">
        <f t="shared" si="14"/>
        <v/>
      </c>
      <c r="Y29" s="172"/>
      <c r="Z29" s="173"/>
      <c r="AA29" s="66" t="str">
        <f t="shared" si="15"/>
        <v/>
      </c>
      <c r="AB29" s="254"/>
      <c r="AC29" s="36" t="str">
        <f t="shared" si="29"/>
        <v/>
      </c>
      <c r="AD29" s="178"/>
      <c r="AE29" s="178"/>
      <c r="AF29" s="251"/>
      <c r="AG29" s="118" t="str">
        <f t="shared" si="16"/>
        <v/>
      </c>
      <c r="AH29" s="172"/>
      <c r="AI29" s="173"/>
      <c r="AJ29" s="66" t="str">
        <f t="shared" si="17"/>
        <v/>
      </c>
      <c r="AK29" s="254"/>
      <c r="AL29" s="36" t="str">
        <f t="shared" si="30"/>
        <v/>
      </c>
      <c r="AM29" s="178"/>
      <c r="AN29" s="178"/>
      <c r="AO29" s="251"/>
      <c r="AP29" s="118" t="str">
        <f t="shared" si="18"/>
        <v/>
      </c>
      <c r="AQ29" s="172"/>
      <c r="AR29" s="173"/>
      <c r="AS29" s="66" t="str">
        <f t="shared" si="19"/>
        <v/>
      </c>
      <c r="AT29" s="254"/>
      <c r="AU29" s="36" t="str">
        <f t="shared" si="31"/>
        <v/>
      </c>
      <c r="AV29" s="178"/>
      <c r="AW29" s="178"/>
      <c r="AX29" s="251"/>
      <c r="AY29" s="118" t="str">
        <f t="shared" si="20"/>
        <v/>
      </c>
      <c r="AZ29" s="172"/>
      <c r="BA29" s="173"/>
      <c r="BB29" s="66" t="str">
        <f t="shared" si="21"/>
        <v/>
      </c>
      <c r="BC29" s="254"/>
      <c r="BD29" s="36" t="str">
        <f t="shared" si="32"/>
        <v/>
      </c>
      <c r="BE29" s="178"/>
      <c r="BF29" s="178"/>
      <c r="BG29" s="251"/>
      <c r="BH29" s="118" t="str">
        <f t="shared" si="22"/>
        <v/>
      </c>
      <c r="BI29" s="172"/>
      <c r="BJ29" s="173"/>
      <c r="BK29" s="66" t="str">
        <f t="shared" si="23"/>
        <v/>
      </c>
      <c r="BL29" s="254"/>
      <c r="BM29" s="36" t="str">
        <f t="shared" si="33"/>
        <v/>
      </c>
      <c r="BN29" s="178"/>
      <c r="BO29" s="178"/>
      <c r="BP29" s="251"/>
      <c r="BQ29" s="118" t="str">
        <f t="shared" si="24"/>
        <v/>
      </c>
      <c r="BR29" s="172"/>
      <c r="BS29" s="173"/>
      <c r="BT29" s="66" t="str">
        <f t="shared" si="25"/>
        <v/>
      </c>
      <c r="BU29" s="254"/>
      <c r="BV29" s="36" t="str">
        <f t="shared" si="34"/>
        <v/>
      </c>
      <c r="BW29" s="178"/>
      <c r="BX29" s="178"/>
      <c r="BY29" s="251"/>
      <c r="BZ29" s="118" t="str">
        <f t="shared" si="26"/>
        <v/>
      </c>
      <c r="CA29" s="106"/>
      <c r="CB29" s="181"/>
      <c r="CD29" s="62" t="str">
        <f t="shared" si="8"/>
        <v/>
      </c>
      <c r="CE29" s="67" t="str">
        <f t="shared" si="9"/>
        <v/>
      </c>
      <c r="CF29" s="64" t="str">
        <f t="shared" si="10"/>
        <v/>
      </c>
    </row>
    <row r="30" spans="1:84" ht="14.25" x14ac:dyDescent="0.15">
      <c r="A30" s="65">
        <v>19</v>
      </c>
      <c r="B30" s="167"/>
      <c r="C30" s="168"/>
      <c r="D30" s="169"/>
      <c r="E30" s="170"/>
      <c r="F30" s="171"/>
      <c r="G30" s="172"/>
      <c r="H30" s="173"/>
      <c r="I30" s="66" t="str">
        <f t="shared" si="11"/>
        <v/>
      </c>
      <c r="J30" s="254"/>
      <c r="K30" s="36" t="str">
        <f t="shared" si="27"/>
        <v/>
      </c>
      <c r="L30" s="178"/>
      <c r="M30" s="178"/>
      <c r="N30" s="251"/>
      <c r="O30" s="118" t="str">
        <f t="shared" si="12"/>
        <v/>
      </c>
      <c r="P30" s="172"/>
      <c r="Q30" s="173"/>
      <c r="R30" s="66" t="str">
        <f t="shared" si="13"/>
        <v/>
      </c>
      <c r="S30" s="254"/>
      <c r="T30" s="36" t="str">
        <f t="shared" si="28"/>
        <v/>
      </c>
      <c r="U30" s="178"/>
      <c r="V30" s="178"/>
      <c r="W30" s="251"/>
      <c r="X30" s="118" t="str">
        <f t="shared" si="14"/>
        <v/>
      </c>
      <c r="Y30" s="172"/>
      <c r="Z30" s="173"/>
      <c r="AA30" s="66" t="str">
        <f t="shared" si="15"/>
        <v/>
      </c>
      <c r="AB30" s="254"/>
      <c r="AC30" s="36" t="str">
        <f t="shared" si="29"/>
        <v/>
      </c>
      <c r="AD30" s="178"/>
      <c r="AE30" s="178"/>
      <c r="AF30" s="251"/>
      <c r="AG30" s="118" t="str">
        <f t="shared" si="16"/>
        <v/>
      </c>
      <c r="AH30" s="172"/>
      <c r="AI30" s="173"/>
      <c r="AJ30" s="66" t="str">
        <f t="shared" si="17"/>
        <v/>
      </c>
      <c r="AK30" s="254"/>
      <c r="AL30" s="36" t="str">
        <f t="shared" si="30"/>
        <v/>
      </c>
      <c r="AM30" s="178"/>
      <c r="AN30" s="178"/>
      <c r="AO30" s="251"/>
      <c r="AP30" s="118" t="str">
        <f t="shared" si="18"/>
        <v/>
      </c>
      <c r="AQ30" s="172"/>
      <c r="AR30" s="173"/>
      <c r="AS30" s="66" t="str">
        <f t="shared" si="19"/>
        <v/>
      </c>
      <c r="AT30" s="254"/>
      <c r="AU30" s="36" t="str">
        <f t="shared" si="31"/>
        <v/>
      </c>
      <c r="AV30" s="178"/>
      <c r="AW30" s="178"/>
      <c r="AX30" s="251"/>
      <c r="AY30" s="118" t="str">
        <f t="shared" si="20"/>
        <v/>
      </c>
      <c r="AZ30" s="172"/>
      <c r="BA30" s="173"/>
      <c r="BB30" s="66" t="str">
        <f t="shared" si="21"/>
        <v/>
      </c>
      <c r="BC30" s="254"/>
      <c r="BD30" s="36" t="str">
        <f t="shared" si="32"/>
        <v/>
      </c>
      <c r="BE30" s="178"/>
      <c r="BF30" s="178"/>
      <c r="BG30" s="251"/>
      <c r="BH30" s="118" t="str">
        <f t="shared" si="22"/>
        <v/>
      </c>
      <c r="BI30" s="172"/>
      <c r="BJ30" s="173"/>
      <c r="BK30" s="66" t="str">
        <f t="shared" si="23"/>
        <v/>
      </c>
      <c r="BL30" s="254"/>
      <c r="BM30" s="36" t="str">
        <f t="shared" si="33"/>
        <v/>
      </c>
      <c r="BN30" s="178"/>
      <c r="BO30" s="178"/>
      <c r="BP30" s="251"/>
      <c r="BQ30" s="118" t="str">
        <f t="shared" si="24"/>
        <v/>
      </c>
      <c r="BR30" s="172"/>
      <c r="BS30" s="173"/>
      <c r="BT30" s="66" t="str">
        <f t="shared" si="25"/>
        <v/>
      </c>
      <c r="BU30" s="254"/>
      <c r="BV30" s="36" t="str">
        <f t="shared" si="34"/>
        <v/>
      </c>
      <c r="BW30" s="178"/>
      <c r="BX30" s="178"/>
      <c r="BY30" s="251"/>
      <c r="BZ30" s="118" t="str">
        <f t="shared" si="26"/>
        <v/>
      </c>
      <c r="CA30" s="106"/>
      <c r="CB30" s="181"/>
      <c r="CD30" s="62" t="str">
        <f t="shared" si="8"/>
        <v/>
      </c>
      <c r="CE30" s="67" t="str">
        <f t="shared" si="9"/>
        <v/>
      </c>
      <c r="CF30" s="64" t="str">
        <f t="shared" si="10"/>
        <v/>
      </c>
    </row>
    <row r="31" spans="1:84" ht="14.25" x14ac:dyDescent="0.15">
      <c r="A31" s="65">
        <v>20</v>
      </c>
      <c r="B31" s="167"/>
      <c r="C31" s="168"/>
      <c r="D31" s="169"/>
      <c r="E31" s="170"/>
      <c r="F31" s="171"/>
      <c r="G31" s="172"/>
      <c r="H31" s="173"/>
      <c r="I31" s="66" t="str">
        <f t="shared" si="11"/>
        <v/>
      </c>
      <c r="J31" s="254"/>
      <c r="K31" s="36" t="str">
        <f t="shared" si="27"/>
        <v/>
      </c>
      <c r="L31" s="178"/>
      <c r="M31" s="178"/>
      <c r="N31" s="251"/>
      <c r="O31" s="118" t="str">
        <f t="shared" si="12"/>
        <v/>
      </c>
      <c r="P31" s="172"/>
      <c r="Q31" s="173"/>
      <c r="R31" s="66" t="str">
        <f t="shared" si="13"/>
        <v/>
      </c>
      <c r="S31" s="254"/>
      <c r="T31" s="36" t="str">
        <f t="shared" si="28"/>
        <v/>
      </c>
      <c r="U31" s="178"/>
      <c r="V31" s="178"/>
      <c r="W31" s="251"/>
      <c r="X31" s="118" t="str">
        <f t="shared" si="14"/>
        <v/>
      </c>
      <c r="Y31" s="172"/>
      <c r="Z31" s="173"/>
      <c r="AA31" s="66" t="str">
        <f t="shared" si="15"/>
        <v/>
      </c>
      <c r="AB31" s="254"/>
      <c r="AC31" s="36" t="str">
        <f t="shared" si="29"/>
        <v/>
      </c>
      <c r="AD31" s="178"/>
      <c r="AE31" s="178"/>
      <c r="AF31" s="251"/>
      <c r="AG31" s="118" t="str">
        <f t="shared" si="16"/>
        <v/>
      </c>
      <c r="AH31" s="172"/>
      <c r="AI31" s="173"/>
      <c r="AJ31" s="66" t="str">
        <f t="shared" si="17"/>
        <v/>
      </c>
      <c r="AK31" s="254"/>
      <c r="AL31" s="36" t="str">
        <f t="shared" si="30"/>
        <v/>
      </c>
      <c r="AM31" s="178"/>
      <c r="AN31" s="178"/>
      <c r="AO31" s="251"/>
      <c r="AP31" s="118" t="str">
        <f t="shared" si="18"/>
        <v/>
      </c>
      <c r="AQ31" s="172"/>
      <c r="AR31" s="173"/>
      <c r="AS31" s="66" t="str">
        <f t="shared" si="19"/>
        <v/>
      </c>
      <c r="AT31" s="254"/>
      <c r="AU31" s="36" t="str">
        <f t="shared" si="31"/>
        <v/>
      </c>
      <c r="AV31" s="178"/>
      <c r="AW31" s="178"/>
      <c r="AX31" s="251"/>
      <c r="AY31" s="118" t="str">
        <f t="shared" si="20"/>
        <v/>
      </c>
      <c r="AZ31" s="172"/>
      <c r="BA31" s="173"/>
      <c r="BB31" s="66" t="str">
        <f t="shared" si="21"/>
        <v/>
      </c>
      <c r="BC31" s="254"/>
      <c r="BD31" s="36" t="str">
        <f t="shared" si="32"/>
        <v/>
      </c>
      <c r="BE31" s="178"/>
      <c r="BF31" s="178"/>
      <c r="BG31" s="251"/>
      <c r="BH31" s="118" t="str">
        <f t="shared" si="22"/>
        <v/>
      </c>
      <c r="BI31" s="172"/>
      <c r="BJ31" s="173"/>
      <c r="BK31" s="66" t="str">
        <f t="shared" si="23"/>
        <v/>
      </c>
      <c r="BL31" s="254"/>
      <c r="BM31" s="36" t="str">
        <f t="shared" si="33"/>
        <v/>
      </c>
      <c r="BN31" s="178"/>
      <c r="BO31" s="178"/>
      <c r="BP31" s="251"/>
      <c r="BQ31" s="118" t="str">
        <f t="shared" si="24"/>
        <v/>
      </c>
      <c r="BR31" s="172"/>
      <c r="BS31" s="173"/>
      <c r="BT31" s="66" t="str">
        <f t="shared" si="25"/>
        <v/>
      </c>
      <c r="BU31" s="254"/>
      <c r="BV31" s="36" t="str">
        <f t="shared" si="34"/>
        <v/>
      </c>
      <c r="BW31" s="178"/>
      <c r="BX31" s="178"/>
      <c r="BY31" s="251"/>
      <c r="BZ31" s="118" t="str">
        <f t="shared" si="26"/>
        <v/>
      </c>
      <c r="CA31" s="106"/>
      <c r="CB31" s="181"/>
      <c r="CD31" s="62" t="str">
        <f t="shared" si="8"/>
        <v/>
      </c>
      <c r="CE31" s="67" t="str">
        <f t="shared" si="9"/>
        <v/>
      </c>
      <c r="CF31" s="64" t="str">
        <f t="shared" si="10"/>
        <v/>
      </c>
    </row>
    <row r="32" spans="1:84" ht="14.25" x14ac:dyDescent="0.15">
      <c r="A32" s="65">
        <v>21</v>
      </c>
      <c r="B32" s="167"/>
      <c r="C32" s="168"/>
      <c r="D32" s="169"/>
      <c r="E32" s="170"/>
      <c r="F32" s="171"/>
      <c r="G32" s="172"/>
      <c r="H32" s="173"/>
      <c r="I32" s="66" t="str">
        <f t="shared" si="11"/>
        <v/>
      </c>
      <c r="J32" s="254"/>
      <c r="K32" s="36" t="str">
        <f t="shared" si="27"/>
        <v/>
      </c>
      <c r="L32" s="178"/>
      <c r="M32" s="178"/>
      <c r="N32" s="251"/>
      <c r="O32" s="118" t="str">
        <f t="shared" si="12"/>
        <v/>
      </c>
      <c r="P32" s="172"/>
      <c r="Q32" s="173"/>
      <c r="R32" s="66" t="str">
        <f t="shared" si="13"/>
        <v/>
      </c>
      <c r="S32" s="254"/>
      <c r="T32" s="36" t="str">
        <f t="shared" si="28"/>
        <v/>
      </c>
      <c r="U32" s="178"/>
      <c r="V32" s="178"/>
      <c r="W32" s="251"/>
      <c r="X32" s="118" t="str">
        <f t="shared" si="14"/>
        <v/>
      </c>
      <c r="Y32" s="172"/>
      <c r="Z32" s="173"/>
      <c r="AA32" s="66" t="str">
        <f t="shared" si="15"/>
        <v/>
      </c>
      <c r="AB32" s="254"/>
      <c r="AC32" s="36" t="str">
        <f t="shared" si="29"/>
        <v/>
      </c>
      <c r="AD32" s="178"/>
      <c r="AE32" s="178"/>
      <c r="AF32" s="251"/>
      <c r="AG32" s="118" t="str">
        <f t="shared" si="16"/>
        <v/>
      </c>
      <c r="AH32" s="172"/>
      <c r="AI32" s="173"/>
      <c r="AJ32" s="66" t="str">
        <f t="shared" si="17"/>
        <v/>
      </c>
      <c r="AK32" s="254"/>
      <c r="AL32" s="36" t="str">
        <f t="shared" si="30"/>
        <v/>
      </c>
      <c r="AM32" s="178"/>
      <c r="AN32" s="178"/>
      <c r="AO32" s="251"/>
      <c r="AP32" s="118" t="str">
        <f t="shared" si="18"/>
        <v/>
      </c>
      <c r="AQ32" s="172"/>
      <c r="AR32" s="173"/>
      <c r="AS32" s="66" t="str">
        <f t="shared" si="19"/>
        <v/>
      </c>
      <c r="AT32" s="254"/>
      <c r="AU32" s="36" t="str">
        <f t="shared" si="31"/>
        <v/>
      </c>
      <c r="AV32" s="178"/>
      <c r="AW32" s="178"/>
      <c r="AX32" s="251"/>
      <c r="AY32" s="118" t="str">
        <f t="shared" si="20"/>
        <v/>
      </c>
      <c r="AZ32" s="172"/>
      <c r="BA32" s="173"/>
      <c r="BB32" s="66" t="str">
        <f t="shared" si="21"/>
        <v/>
      </c>
      <c r="BC32" s="254"/>
      <c r="BD32" s="36" t="str">
        <f t="shared" si="32"/>
        <v/>
      </c>
      <c r="BE32" s="178"/>
      <c r="BF32" s="178"/>
      <c r="BG32" s="251"/>
      <c r="BH32" s="118" t="str">
        <f t="shared" si="22"/>
        <v/>
      </c>
      <c r="BI32" s="172"/>
      <c r="BJ32" s="173"/>
      <c r="BK32" s="66" t="str">
        <f t="shared" si="23"/>
        <v/>
      </c>
      <c r="BL32" s="254"/>
      <c r="BM32" s="36" t="str">
        <f t="shared" si="33"/>
        <v/>
      </c>
      <c r="BN32" s="178"/>
      <c r="BO32" s="178"/>
      <c r="BP32" s="251"/>
      <c r="BQ32" s="118" t="str">
        <f t="shared" si="24"/>
        <v/>
      </c>
      <c r="BR32" s="172"/>
      <c r="BS32" s="173"/>
      <c r="BT32" s="66" t="str">
        <f t="shared" si="25"/>
        <v/>
      </c>
      <c r="BU32" s="254"/>
      <c r="BV32" s="36" t="str">
        <f t="shared" si="34"/>
        <v/>
      </c>
      <c r="BW32" s="178"/>
      <c r="BX32" s="178"/>
      <c r="BY32" s="251"/>
      <c r="BZ32" s="118" t="str">
        <f t="shared" si="26"/>
        <v/>
      </c>
      <c r="CA32" s="106"/>
      <c r="CB32" s="181"/>
      <c r="CD32" s="62" t="str">
        <f t="shared" si="8"/>
        <v/>
      </c>
      <c r="CE32" s="67" t="str">
        <f t="shared" si="9"/>
        <v/>
      </c>
      <c r="CF32" s="64" t="str">
        <f t="shared" si="10"/>
        <v/>
      </c>
    </row>
    <row r="33" spans="1:84" ht="14.25" x14ac:dyDescent="0.15">
      <c r="A33" s="65">
        <v>22</v>
      </c>
      <c r="B33" s="167"/>
      <c r="C33" s="168"/>
      <c r="D33" s="169"/>
      <c r="E33" s="170"/>
      <c r="F33" s="171"/>
      <c r="G33" s="172"/>
      <c r="H33" s="173"/>
      <c r="I33" s="66" t="str">
        <f t="shared" si="11"/>
        <v/>
      </c>
      <c r="J33" s="254"/>
      <c r="K33" s="36" t="str">
        <f t="shared" si="27"/>
        <v/>
      </c>
      <c r="L33" s="178"/>
      <c r="M33" s="178"/>
      <c r="N33" s="251"/>
      <c r="O33" s="118" t="str">
        <f t="shared" si="12"/>
        <v/>
      </c>
      <c r="P33" s="172"/>
      <c r="Q33" s="173"/>
      <c r="R33" s="66" t="str">
        <f t="shared" si="13"/>
        <v/>
      </c>
      <c r="S33" s="254"/>
      <c r="T33" s="36" t="str">
        <f t="shared" si="28"/>
        <v/>
      </c>
      <c r="U33" s="178"/>
      <c r="V33" s="178"/>
      <c r="W33" s="251"/>
      <c r="X33" s="118" t="str">
        <f t="shared" si="14"/>
        <v/>
      </c>
      <c r="Y33" s="172"/>
      <c r="Z33" s="173"/>
      <c r="AA33" s="66" t="str">
        <f t="shared" si="15"/>
        <v/>
      </c>
      <c r="AB33" s="254"/>
      <c r="AC33" s="36" t="str">
        <f t="shared" si="29"/>
        <v/>
      </c>
      <c r="AD33" s="178"/>
      <c r="AE33" s="178"/>
      <c r="AF33" s="251"/>
      <c r="AG33" s="118" t="str">
        <f t="shared" si="16"/>
        <v/>
      </c>
      <c r="AH33" s="172"/>
      <c r="AI33" s="173"/>
      <c r="AJ33" s="66" t="str">
        <f t="shared" si="17"/>
        <v/>
      </c>
      <c r="AK33" s="254"/>
      <c r="AL33" s="36" t="str">
        <f t="shared" si="30"/>
        <v/>
      </c>
      <c r="AM33" s="178"/>
      <c r="AN33" s="178"/>
      <c r="AO33" s="251"/>
      <c r="AP33" s="118" t="str">
        <f t="shared" si="18"/>
        <v/>
      </c>
      <c r="AQ33" s="172"/>
      <c r="AR33" s="173"/>
      <c r="AS33" s="66" t="str">
        <f t="shared" si="19"/>
        <v/>
      </c>
      <c r="AT33" s="254"/>
      <c r="AU33" s="36" t="str">
        <f t="shared" si="31"/>
        <v/>
      </c>
      <c r="AV33" s="178"/>
      <c r="AW33" s="178"/>
      <c r="AX33" s="251"/>
      <c r="AY33" s="118" t="str">
        <f t="shared" si="20"/>
        <v/>
      </c>
      <c r="AZ33" s="172"/>
      <c r="BA33" s="173"/>
      <c r="BB33" s="66" t="str">
        <f t="shared" si="21"/>
        <v/>
      </c>
      <c r="BC33" s="254"/>
      <c r="BD33" s="36" t="str">
        <f t="shared" si="32"/>
        <v/>
      </c>
      <c r="BE33" s="178"/>
      <c r="BF33" s="178"/>
      <c r="BG33" s="251"/>
      <c r="BH33" s="118" t="str">
        <f t="shared" si="22"/>
        <v/>
      </c>
      <c r="BI33" s="172"/>
      <c r="BJ33" s="173"/>
      <c r="BK33" s="66" t="str">
        <f t="shared" si="23"/>
        <v/>
      </c>
      <c r="BL33" s="254"/>
      <c r="BM33" s="36" t="str">
        <f t="shared" si="33"/>
        <v/>
      </c>
      <c r="BN33" s="178"/>
      <c r="BO33" s="178"/>
      <c r="BP33" s="251"/>
      <c r="BQ33" s="118" t="str">
        <f t="shared" si="24"/>
        <v/>
      </c>
      <c r="BR33" s="172"/>
      <c r="BS33" s="173"/>
      <c r="BT33" s="66" t="str">
        <f t="shared" si="25"/>
        <v/>
      </c>
      <c r="BU33" s="254"/>
      <c r="BV33" s="36" t="str">
        <f t="shared" si="34"/>
        <v/>
      </c>
      <c r="BW33" s="178"/>
      <c r="BX33" s="178"/>
      <c r="BY33" s="251"/>
      <c r="BZ33" s="118" t="str">
        <f t="shared" si="26"/>
        <v/>
      </c>
      <c r="CA33" s="106"/>
      <c r="CB33" s="181"/>
      <c r="CD33" s="62" t="str">
        <f t="shared" si="8"/>
        <v/>
      </c>
      <c r="CE33" s="67" t="str">
        <f t="shared" si="9"/>
        <v/>
      </c>
      <c r="CF33" s="64" t="str">
        <f t="shared" si="10"/>
        <v/>
      </c>
    </row>
    <row r="34" spans="1:84" ht="14.25" x14ac:dyDescent="0.15">
      <c r="A34" s="65">
        <v>23</v>
      </c>
      <c r="B34" s="167"/>
      <c r="C34" s="168"/>
      <c r="D34" s="169"/>
      <c r="E34" s="170"/>
      <c r="F34" s="171"/>
      <c r="G34" s="172"/>
      <c r="H34" s="173"/>
      <c r="I34" s="66" t="str">
        <f t="shared" si="11"/>
        <v/>
      </c>
      <c r="J34" s="254"/>
      <c r="K34" s="36" t="str">
        <f t="shared" si="27"/>
        <v/>
      </c>
      <c r="L34" s="178"/>
      <c r="M34" s="178"/>
      <c r="N34" s="251"/>
      <c r="O34" s="118" t="str">
        <f t="shared" si="12"/>
        <v/>
      </c>
      <c r="P34" s="172"/>
      <c r="Q34" s="173"/>
      <c r="R34" s="66" t="str">
        <f t="shared" si="13"/>
        <v/>
      </c>
      <c r="S34" s="254"/>
      <c r="T34" s="36" t="str">
        <f t="shared" si="28"/>
        <v/>
      </c>
      <c r="U34" s="178"/>
      <c r="V34" s="178"/>
      <c r="W34" s="251"/>
      <c r="X34" s="118" t="str">
        <f t="shared" si="14"/>
        <v/>
      </c>
      <c r="Y34" s="172"/>
      <c r="Z34" s="173"/>
      <c r="AA34" s="66" t="str">
        <f t="shared" si="15"/>
        <v/>
      </c>
      <c r="AB34" s="254"/>
      <c r="AC34" s="36" t="str">
        <f t="shared" si="29"/>
        <v/>
      </c>
      <c r="AD34" s="178"/>
      <c r="AE34" s="178"/>
      <c r="AF34" s="251"/>
      <c r="AG34" s="118" t="str">
        <f t="shared" si="16"/>
        <v/>
      </c>
      <c r="AH34" s="172"/>
      <c r="AI34" s="173"/>
      <c r="AJ34" s="66" t="str">
        <f t="shared" si="17"/>
        <v/>
      </c>
      <c r="AK34" s="254"/>
      <c r="AL34" s="36" t="str">
        <f t="shared" si="30"/>
        <v/>
      </c>
      <c r="AM34" s="178"/>
      <c r="AN34" s="178"/>
      <c r="AO34" s="251"/>
      <c r="AP34" s="118" t="str">
        <f t="shared" si="18"/>
        <v/>
      </c>
      <c r="AQ34" s="172"/>
      <c r="AR34" s="173"/>
      <c r="AS34" s="66" t="str">
        <f t="shared" si="19"/>
        <v/>
      </c>
      <c r="AT34" s="254"/>
      <c r="AU34" s="36" t="str">
        <f t="shared" si="31"/>
        <v/>
      </c>
      <c r="AV34" s="178"/>
      <c r="AW34" s="178"/>
      <c r="AX34" s="251"/>
      <c r="AY34" s="118" t="str">
        <f t="shared" si="20"/>
        <v/>
      </c>
      <c r="AZ34" s="172"/>
      <c r="BA34" s="173"/>
      <c r="BB34" s="66" t="str">
        <f t="shared" si="21"/>
        <v/>
      </c>
      <c r="BC34" s="254"/>
      <c r="BD34" s="36" t="str">
        <f t="shared" si="32"/>
        <v/>
      </c>
      <c r="BE34" s="178"/>
      <c r="BF34" s="178"/>
      <c r="BG34" s="251"/>
      <c r="BH34" s="118" t="str">
        <f t="shared" si="22"/>
        <v/>
      </c>
      <c r="BI34" s="172"/>
      <c r="BJ34" s="173"/>
      <c r="BK34" s="66" t="str">
        <f t="shared" si="23"/>
        <v/>
      </c>
      <c r="BL34" s="254"/>
      <c r="BM34" s="36" t="str">
        <f t="shared" si="33"/>
        <v/>
      </c>
      <c r="BN34" s="178"/>
      <c r="BO34" s="178"/>
      <c r="BP34" s="251"/>
      <c r="BQ34" s="118" t="str">
        <f t="shared" si="24"/>
        <v/>
      </c>
      <c r="BR34" s="172"/>
      <c r="BS34" s="173"/>
      <c r="BT34" s="66" t="str">
        <f t="shared" si="25"/>
        <v/>
      </c>
      <c r="BU34" s="254"/>
      <c r="BV34" s="36" t="str">
        <f t="shared" si="34"/>
        <v/>
      </c>
      <c r="BW34" s="178"/>
      <c r="BX34" s="178"/>
      <c r="BY34" s="251"/>
      <c r="BZ34" s="118" t="str">
        <f t="shared" si="26"/>
        <v/>
      </c>
      <c r="CA34" s="106"/>
      <c r="CB34" s="181"/>
      <c r="CD34" s="62" t="str">
        <f t="shared" si="8"/>
        <v/>
      </c>
      <c r="CE34" s="67" t="str">
        <f t="shared" si="9"/>
        <v/>
      </c>
      <c r="CF34" s="64" t="str">
        <f t="shared" si="10"/>
        <v/>
      </c>
    </row>
    <row r="35" spans="1:84" ht="14.25" x14ac:dyDescent="0.15">
      <c r="A35" s="65">
        <v>24</v>
      </c>
      <c r="B35" s="167"/>
      <c r="C35" s="168"/>
      <c r="D35" s="169"/>
      <c r="E35" s="170"/>
      <c r="F35" s="171"/>
      <c r="G35" s="172"/>
      <c r="H35" s="173"/>
      <c r="I35" s="66" t="str">
        <f t="shared" si="11"/>
        <v/>
      </c>
      <c r="J35" s="254"/>
      <c r="K35" s="36" t="str">
        <f t="shared" si="27"/>
        <v/>
      </c>
      <c r="L35" s="178"/>
      <c r="M35" s="178"/>
      <c r="N35" s="251"/>
      <c r="O35" s="118" t="str">
        <f t="shared" si="12"/>
        <v/>
      </c>
      <c r="P35" s="172"/>
      <c r="Q35" s="173"/>
      <c r="R35" s="66" t="str">
        <f t="shared" si="13"/>
        <v/>
      </c>
      <c r="S35" s="254"/>
      <c r="T35" s="36" t="str">
        <f t="shared" si="28"/>
        <v/>
      </c>
      <c r="U35" s="178"/>
      <c r="V35" s="178"/>
      <c r="W35" s="251"/>
      <c r="X35" s="118" t="str">
        <f t="shared" si="14"/>
        <v/>
      </c>
      <c r="Y35" s="172"/>
      <c r="Z35" s="173"/>
      <c r="AA35" s="66" t="str">
        <f t="shared" si="15"/>
        <v/>
      </c>
      <c r="AB35" s="254"/>
      <c r="AC35" s="36" t="str">
        <f t="shared" si="29"/>
        <v/>
      </c>
      <c r="AD35" s="178"/>
      <c r="AE35" s="178"/>
      <c r="AF35" s="251"/>
      <c r="AG35" s="118" t="str">
        <f t="shared" si="16"/>
        <v/>
      </c>
      <c r="AH35" s="172"/>
      <c r="AI35" s="173"/>
      <c r="AJ35" s="66" t="str">
        <f t="shared" si="17"/>
        <v/>
      </c>
      <c r="AK35" s="254"/>
      <c r="AL35" s="36" t="str">
        <f t="shared" si="30"/>
        <v/>
      </c>
      <c r="AM35" s="178"/>
      <c r="AN35" s="178"/>
      <c r="AO35" s="251"/>
      <c r="AP35" s="118" t="str">
        <f t="shared" si="18"/>
        <v/>
      </c>
      <c r="AQ35" s="172"/>
      <c r="AR35" s="173"/>
      <c r="AS35" s="66" t="str">
        <f t="shared" si="19"/>
        <v/>
      </c>
      <c r="AT35" s="254"/>
      <c r="AU35" s="36" t="str">
        <f t="shared" si="31"/>
        <v/>
      </c>
      <c r="AV35" s="178"/>
      <c r="AW35" s="178"/>
      <c r="AX35" s="251"/>
      <c r="AY35" s="118" t="str">
        <f t="shared" si="20"/>
        <v/>
      </c>
      <c r="AZ35" s="172"/>
      <c r="BA35" s="173"/>
      <c r="BB35" s="66" t="str">
        <f t="shared" si="21"/>
        <v/>
      </c>
      <c r="BC35" s="254"/>
      <c r="BD35" s="36" t="str">
        <f t="shared" si="32"/>
        <v/>
      </c>
      <c r="BE35" s="178"/>
      <c r="BF35" s="178"/>
      <c r="BG35" s="251"/>
      <c r="BH35" s="118" t="str">
        <f t="shared" si="22"/>
        <v/>
      </c>
      <c r="BI35" s="172"/>
      <c r="BJ35" s="173"/>
      <c r="BK35" s="66" t="str">
        <f t="shared" si="23"/>
        <v/>
      </c>
      <c r="BL35" s="254"/>
      <c r="BM35" s="36" t="str">
        <f t="shared" si="33"/>
        <v/>
      </c>
      <c r="BN35" s="178"/>
      <c r="BO35" s="178"/>
      <c r="BP35" s="251"/>
      <c r="BQ35" s="118" t="str">
        <f t="shared" si="24"/>
        <v/>
      </c>
      <c r="BR35" s="172"/>
      <c r="BS35" s="173"/>
      <c r="BT35" s="66" t="str">
        <f t="shared" si="25"/>
        <v/>
      </c>
      <c r="BU35" s="254"/>
      <c r="BV35" s="36" t="str">
        <f t="shared" si="34"/>
        <v/>
      </c>
      <c r="BW35" s="178"/>
      <c r="BX35" s="178"/>
      <c r="BY35" s="251"/>
      <c r="BZ35" s="118" t="str">
        <f t="shared" si="26"/>
        <v/>
      </c>
      <c r="CA35" s="106"/>
      <c r="CB35" s="181"/>
      <c r="CD35" s="62" t="str">
        <f t="shared" si="8"/>
        <v/>
      </c>
      <c r="CE35" s="67" t="str">
        <f t="shared" si="9"/>
        <v/>
      </c>
      <c r="CF35" s="64" t="str">
        <f t="shared" si="10"/>
        <v/>
      </c>
    </row>
    <row r="36" spans="1:84" ht="14.25" x14ac:dyDescent="0.15">
      <c r="A36" s="65">
        <v>25</v>
      </c>
      <c r="B36" s="167"/>
      <c r="C36" s="168"/>
      <c r="D36" s="169"/>
      <c r="E36" s="170"/>
      <c r="F36" s="171"/>
      <c r="G36" s="172"/>
      <c r="H36" s="173"/>
      <c r="I36" s="66" t="str">
        <f t="shared" si="11"/>
        <v/>
      </c>
      <c r="J36" s="254"/>
      <c r="K36" s="36" t="str">
        <f t="shared" si="27"/>
        <v/>
      </c>
      <c r="L36" s="178"/>
      <c r="M36" s="178"/>
      <c r="N36" s="251"/>
      <c r="O36" s="118" t="str">
        <f t="shared" si="12"/>
        <v/>
      </c>
      <c r="P36" s="172"/>
      <c r="Q36" s="173"/>
      <c r="R36" s="66" t="str">
        <f t="shared" si="13"/>
        <v/>
      </c>
      <c r="S36" s="254"/>
      <c r="T36" s="36" t="str">
        <f t="shared" si="28"/>
        <v/>
      </c>
      <c r="U36" s="178"/>
      <c r="V36" s="178"/>
      <c r="W36" s="251"/>
      <c r="X36" s="118" t="str">
        <f t="shared" si="14"/>
        <v/>
      </c>
      <c r="Y36" s="172"/>
      <c r="Z36" s="173"/>
      <c r="AA36" s="66" t="str">
        <f t="shared" si="15"/>
        <v/>
      </c>
      <c r="AB36" s="254"/>
      <c r="AC36" s="36" t="str">
        <f t="shared" si="29"/>
        <v/>
      </c>
      <c r="AD36" s="178"/>
      <c r="AE36" s="178"/>
      <c r="AF36" s="251"/>
      <c r="AG36" s="118" t="str">
        <f t="shared" si="16"/>
        <v/>
      </c>
      <c r="AH36" s="172"/>
      <c r="AI36" s="173"/>
      <c r="AJ36" s="66" t="str">
        <f t="shared" si="17"/>
        <v/>
      </c>
      <c r="AK36" s="254"/>
      <c r="AL36" s="36" t="str">
        <f t="shared" si="30"/>
        <v/>
      </c>
      <c r="AM36" s="178"/>
      <c r="AN36" s="178"/>
      <c r="AO36" s="251"/>
      <c r="AP36" s="118" t="str">
        <f t="shared" si="18"/>
        <v/>
      </c>
      <c r="AQ36" s="172"/>
      <c r="AR36" s="173"/>
      <c r="AS36" s="66" t="str">
        <f t="shared" si="19"/>
        <v/>
      </c>
      <c r="AT36" s="254"/>
      <c r="AU36" s="36" t="str">
        <f t="shared" si="31"/>
        <v/>
      </c>
      <c r="AV36" s="178"/>
      <c r="AW36" s="178"/>
      <c r="AX36" s="251"/>
      <c r="AY36" s="118" t="str">
        <f t="shared" si="20"/>
        <v/>
      </c>
      <c r="AZ36" s="172"/>
      <c r="BA36" s="173"/>
      <c r="BB36" s="66" t="str">
        <f t="shared" si="21"/>
        <v/>
      </c>
      <c r="BC36" s="254"/>
      <c r="BD36" s="36" t="str">
        <f t="shared" si="32"/>
        <v/>
      </c>
      <c r="BE36" s="178"/>
      <c r="BF36" s="178"/>
      <c r="BG36" s="251"/>
      <c r="BH36" s="118" t="str">
        <f t="shared" si="22"/>
        <v/>
      </c>
      <c r="BI36" s="172"/>
      <c r="BJ36" s="173"/>
      <c r="BK36" s="66" t="str">
        <f t="shared" si="23"/>
        <v/>
      </c>
      <c r="BL36" s="254"/>
      <c r="BM36" s="36" t="str">
        <f t="shared" si="33"/>
        <v/>
      </c>
      <c r="BN36" s="178"/>
      <c r="BO36" s="178"/>
      <c r="BP36" s="251"/>
      <c r="BQ36" s="118" t="str">
        <f t="shared" si="24"/>
        <v/>
      </c>
      <c r="BR36" s="172"/>
      <c r="BS36" s="173"/>
      <c r="BT36" s="66" t="str">
        <f t="shared" si="25"/>
        <v/>
      </c>
      <c r="BU36" s="254"/>
      <c r="BV36" s="36" t="str">
        <f t="shared" si="34"/>
        <v/>
      </c>
      <c r="BW36" s="178"/>
      <c r="BX36" s="178"/>
      <c r="BY36" s="251"/>
      <c r="BZ36" s="118" t="str">
        <f t="shared" si="26"/>
        <v/>
      </c>
      <c r="CA36" s="106"/>
      <c r="CB36" s="181"/>
      <c r="CD36" s="62" t="str">
        <f t="shared" si="8"/>
        <v/>
      </c>
      <c r="CE36" s="67" t="str">
        <f t="shared" si="9"/>
        <v/>
      </c>
      <c r="CF36" s="64" t="str">
        <f t="shared" si="10"/>
        <v/>
      </c>
    </row>
    <row r="37" spans="1:84" ht="14.25" x14ac:dyDescent="0.15">
      <c r="A37" s="65">
        <v>26</v>
      </c>
      <c r="B37" s="167"/>
      <c r="C37" s="168"/>
      <c r="D37" s="169"/>
      <c r="E37" s="170"/>
      <c r="F37" s="171"/>
      <c r="G37" s="172"/>
      <c r="H37" s="173"/>
      <c r="I37" s="66" t="str">
        <f t="shared" si="11"/>
        <v/>
      </c>
      <c r="J37" s="254"/>
      <c r="K37" s="36" t="str">
        <f t="shared" si="27"/>
        <v/>
      </c>
      <c r="L37" s="178"/>
      <c r="M37" s="178"/>
      <c r="N37" s="251"/>
      <c r="O37" s="118" t="str">
        <f t="shared" si="12"/>
        <v/>
      </c>
      <c r="P37" s="172"/>
      <c r="Q37" s="173"/>
      <c r="R37" s="66" t="str">
        <f t="shared" si="13"/>
        <v/>
      </c>
      <c r="S37" s="254"/>
      <c r="T37" s="36" t="str">
        <f t="shared" si="28"/>
        <v/>
      </c>
      <c r="U37" s="178"/>
      <c r="V37" s="178"/>
      <c r="W37" s="251"/>
      <c r="X37" s="118" t="str">
        <f t="shared" si="14"/>
        <v/>
      </c>
      <c r="Y37" s="172"/>
      <c r="Z37" s="173"/>
      <c r="AA37" s="66" t="str">
        <f t="shared" si="15"/>
        <v/>
      </c>
      <c r="AB37" s="254"/>
      <c r="AC37" s="36" t="str">
        <f t="shared" si="29"/>
        <v/>
      </c>
      <c r="AD37" s="178"/>
      <c r="AE37" s="178"/>
      <c r="AF37" s="251"/>
      <c r="AG37" s="118" t="str">
        <f t="shared" si="16"/>
        <v/>
      </c>
      <c r="AH37" s="172"/>
      <c r="AI37" s="173"/>
      <c r="AJ37" s="66" t="str">
        <f t="shared" si="17"/>
        <v/>
      </c>
      <c r="AK37" s="254"/>
      <c r="AL37" s="36" t="str">
        <f t="shared" si="30"/>
        <v/>
      </c>
      <c r="AM37" s="178"/>
      <c r="AN37" s="178"/>
      <c r="AO37" s="251"/>
      <c r="AP37" s="118" t="str">
        <f t="shared" si="18"/>
        <v/>
      </c>
      <c r="AQ37" s="172"/>
      <c r="AR37" s="173"/>
      <c r="AS37" s="66" t="str">
        <f t="shared" si="19"/>
        <v/>
      </c>
      <c r="AT37" s="254"/>
      <c r="AU37" s="36" t="str">
        <f t="shared" si="31"/>
        <v/>
      </c>
      <c r="AV37" s="178"/>
      <c r="AW37" s="178"/>
      <c r="AX37" s="251"/>
      <c r="AY37" s="118" t="str">
        <f t="shared" si="20"/>
        <v/>
      </c>
      <c r="AZ37" s="172"/>
      <c r="BA37" s="173"/>
      <c r="BB37" s="66" t="str">
        <f t="shared" si="21"/>
        <v/>
      </c>
      <c r="BC37" s="254"/>
      <c r="BD37" s="36" t="str">
        <f t="shared" si="32"/>
        <v/>
      </c>
      <c r="BE37" s="178"/>
      <c r="BF37" s="178"/>
      <c r="BG37" s="251"/>
      <c r="BH37" s="118" t="str">
        <f t="shared" si="22"/>
        <v/>
      </c>
      <c r="BI37" s="172"/>
      <c r="BJ37" s="173"/>
      <c r="BK37" s="66" t="str">
        <f t="shared" si="23"/>
        <v/>
      </c>
      <c r="BL37" s="254"/>
      <c r="BM37" s="36" t="str">
        <f t="shared" si="33"/>
        <v/>
      </c>
      <c r="BN37" s="178"/>
      <c r="BO37" s="178"/>
      <c r="BP37" s="251"/>
      <c r="BQ37" s="118" t="str">
        <f t="shared" si="24"/>
        <v/>
      </c>
      <c r="BR37" s="172"/>
      <c r="BS37" s="173"/>
      <c r="BT37" s="66" t="str">
        <f t="shared" si="25"/>
        <v/>
      </c>
      <c r="BU37" s="254"/>
      <c r="BV37" s="36" t="str">
        <f t="shared" si="34"/>
        <v/>
      </c>
      <c r="BW37" s="178"/>
      <c r="BX37" s="178"/>
      <c r="BY37" s="251"/>
      <c r="BZ37" s="118" t="str">
        <f t="shared" si="26"/>
        <v/>
      </c>
      <c r="CA37" s="106"/>
      <c r="CB37" s="181"/>
      <c r="CD37" s="62" t="str">
        <f t="shared" si="8"/>
        <v/>
      </c>
      <c r="CE37" s="67" t="str">
        <f t="shared" si="9"/>
        <v/>
      </c>
      <c r="CF37" s="64" t="str">
        <f t="shared" si="10"/>
        <v/>
      </c>
    </row>
    <row r="38" spans="1:84" ht="14.25" x14ac:dyDescent="0.15">
      <c r="A38" s="65">
        <v>27</v>
      </c>
      <c r="B38" s="167"/>
      <c r="C38" s="168"/>
      <c r="D38" s="169"/>
      <c r="E38" s="170"/>
      <c r="F38" s="171"/>
      <c r="G38" s="172"/>
      <c r="H38" s="173"/>
      <c r="I38" s="66" t="str">
        <f t="shared" si="11"/>
        <v/>
      </c>
      <c r="J38" s="254"/>
      <c r="K38" s="36" t="str">
        <f t="shared" si="27"/>
        <v/>
      </c>
      <c r="L38" s="178"/>
      <c r="M38" s="178"/>
      <c r="N38" s="251"/>
      <c r="O38" s="118" t="str">
        <f t="shared" si="12"/>
        <v/>
      </c>
      <c r="P38" s="172"/>
      <c r="Q38" s="173"/>
      <c r="R38" s="66" t="str">
        <f t="shared" si="13"/>
        <v/>
      </c>
      <c r="S38" s="254"/>
      <c r="T38" s="36" t="str">
        <f t="shared" si="28"/>
        <v/>
      </c>
      <c r="U38" s="178"/>
      <c r="V38" s="178"/>
      <c r="W38" s="251"/>
      <c r="X38" s="118" t="str">
        <f t="shared" si="14"/>
        <v/>
      </c>
      <c r="Y38" s="172"/>
      <c r="Z38" s="173"/>
      <c r="AA38" s="66" t="str">
        <f t="shared" si="15"/>
        <v/>
      </c>
      <c r="AB38" s="254"/>
      <c r="AC38" s="36" t="str">
        <f t="shared" si="29"/>
        <v/>
      </c>
      <c r="AD38" s="178"/>
      <c r="AE38" s="178"/>
      <c r="AF38" s="251"/>
      <c r="AG38" s="118" t="str">
        <f t="shared" si="16"/>
        <v/>
      </c>
      <c r="AH38" s="172"/>
      <c r="AI38" s="173"/>
      <c r="AJ38" s="66" t="str">
        <f t="shared" si="17"/>
        <v/>
      </c>
      <c r="AK38" s="254"/>
      <c r="AL38" s="36" t="str">
        <f t="shared" si="30"/>
        <v/>
      </c>
      <c r="AM38" s="178"/>
      <c r="AN38" s="178"/>
      <c r="AO38" s="251"/>
      <c r="AP38" s="118" t="str">
        <f t="shared" si="18"/>
        <v/>
      </c>
      <c r="AQ38" s="172"/>
      <c r="AR38" s="173"/>
      <c r="AS38" s="66" t="str">
        <f t="shared" si="19"/>
        <v/>
      </c>
      <c r="AT38" s="254"/>
      <c r="AU38" s="36" t="str">
        <f t="shared" si="31"/>
        <v/>
      </c>
      <c r="AV38" s="178"/>
      <c r="AW38" s="178"/>
      <c r="AX38" s="251"/>
      <c r="AY38" s="118" t="str">
        <f t="shared" si="20"/>
        <v/>
      </c>
      <c r="AZ38" s="172"/>
      <c r="BA38" s="173"/>
      <c r="BB38" s="66" t="str">
        <f t="shared" si="21"/>
        <v/>
      </c>
      <c r="BC38" s="254"/>
      <c r="BD38" s="36" t="str">
        <f t="shared" si="32"/>
        <v/>
      </c>
      <c r="BE38" s="178"/>
      <c r="BF38" s="178"/>
      <c r="BG38" s="251"/>
      <c r="BH38" s="118" t="str">
        <f t="shared" si="22"/>
        <v/>
      </c>
      <c r="BI38" s="172"/>
      <c r="BJ38" s="173"/>
      <c r="BK38" s="66" t="str">
        <f t="shared" si="23"/>
        <v/>
      </c>
      <c r="BL38" s="254"/>
      <c r="BM38" s="36" t="str">
        <f t="shared" si="33"/>
        <v/>
      </c>
      <c r="BN38" s="178"/>
      <c r="BO38" s="178"/>
      <c r="BP38" s="251"/>
      <c r="BQ38" s="118" t="str">
        <f t="shared" si="24"/>
        <v/>
      </c>
      <c r="BR38" s="172"/>
      <c r="BS38" s="173"/>
      <c r="BT38" s="66" t="str">
        <f t="shared" si="25"/>
        <v/>
      </c>
      <c r="BU38" s="254"/>
      <c r="BV38" s="36" t="str">
        <f t="shared" si="34"/>
        <v/>
      </c>
      <c r="BW38" s="178"/>
      <c r="BX38" s="178"/>
      <c r="BY38" s="251"/>
      <c r="BZ38" s="118" t="str">
        <f t="shared" si="26"/>
        <v/>
      </c>
      <c r="CA38" s="106"/>
      <c r="CB38" s="181"/>
      <c r="CD38" s="62" t="str">
        <f t="shared" si="8"/>
        <v/>
      </c>
      <c r="CE38" s="67" t="str">
        <f t="shared" si="9"/>
        <v/>
      </c>
      <c r="CF38" s="64" t="str">
        <f t="shared" si="10"/>
        <v/>
      </c>
    </row>
    <row r="39" spans="1:84" ht="14.25" x14ac:dyDescent="0.15">
      <c r="A39" s="65">
        <v>28</v>
      </c>
      <c r="B39" s="167"/>
      <c r="C39" s="168"/>
      <c r="D39" s="169"/>
      <c r="E39" s="170"/>
      <c r="F39" s="171"/>
      <c r="G39" s="172"/>
      <c r="H39" s="173"/>
      <c r="I39" s="66" t="str">
        <f t="shared" si="11"/>
        <v/>
      </c>
      <c r="J39" s="254"/>
      <c r="K39" s="36" t="str">
        <f t="shared" si="27"/>
        <v/>
      </c>
      <c r="L39" s="178"/>
      <c r="M39" s="178"/>
      <c r="N39" s="251"/>
      <c r="O39" s="118" t="str">
        <f t="shared" si="12"/>
        <v/>
      </c>
      <c r="P39" s="172"/>
      <c r="Q39" s="173"/>
      <c r="R39" s="66" t="str">
        <f t="shared" si="13"/>
        <v/>
      </c>
      <c r="S39" s="254"/>
      <c r="T39" s="36" t="str">
        <f t="shared" si="28"/>
        <v/>
      </c>
      <c r="U39" s="178"/>
      <c r="V39" s="178"/>
      <c r="W39" s="251"/>
      <c r="X39" s="118" t="str">
        <f t="shared" si="14"/>
        <v/>
      </c>
      <c r="Y39" s="172"/>
      <c r="Z39" s="173"/>
      <c r="AA39" s="66" t="str">
        <f t="shared" si="15"/>
        <v/>
      </c>
      <c r="AB39" s="254"/>
      <c r="AC39" s="36" t="str">
        <f t="shared" si="29"/>
        <v/>
      </c>
      <c r="AD39" s="178"/>
      <c r="AE39" s="178"/>
      <c r="AF39" s="251"/>
      <c r="AG39" s="118" t="str">
        <f t="shared" si="16"/>
        <v/>
      </c>
      <c r="AH39" s="172"/>
      <c r="AI39" s="173"/>
      <c r="AJ39" s="66" t="str">
        <f t="shared" si="17"/>
        <v/>
      </c>
      <c r="AK39" s="254"/>
      <c r="AL39" s="36" t="str">
        <f t="shared" si="30"/>
        <v/>
      </c>
      <c r="AM39" s="178"/>
      <c r="AN39" s="178"/>
      <c r="AO39" s="251"/>
      <c r="AP39" s="118" t="str">
        <f t="shared" si="18"/>
        <v/>
      </c>
      <c r="AQ39" s="172"/>
      <c r="AR39" s="173"/>
      <c r="AS39" s="66" t="str">
        <f t="shared" si="19"/>
        <v/>
      </c>
      <c r="AT39" s="254"/>
      <c r="AU39" s="36" t="str">
        <f t="shared" si="31"/>
        <v/>
      </c>
      <c r="AV39" s="178"/>
      <c r="AW39" s="178"/>
      <c r="AX39" s="251"/>
      <c r="AY39" s="118" t="str">
        <f t="shared" si="20"/>
        <v/>
      </c>
      <c r="AZ39" s="172"/>
      <c r="BA39" s="173"/>
      <c r="BB39" s="66" t="str">
        <f t="shared" si="21"/>
        <v/>
      </c>
      <c r="BC39" s="254"/>
      <c r="BD39" s="36" t="str">
        <f t="shared" si="32"/>
        <v/>
      </c>
      <c r="BE39" s="178"/>
      <c r="BF39" s="178"/>
      <c r="BG39" s="251"/>
      <c r="BH39" s="118" t="str">
        <f t="shared" si="22"/>
        <v/>
      </c>
      <c r="BI39" s="172"/>
      <c r="BJ39" s="173"/>
      <c r="BK39" s="66" t="str">
        <f t="shared" si="23"/>
        <v/>
      </c>
      <c r="BL39" s="254"/>
      <c r="BM39" s="36" t="str">
        <f t="shared" si="33"/>
        <v/>
      </c>
      <c r="BN39" s="178"/>
      <c r="BO39" s="178"/>
      <c r="BP39" s="251"/>
      <c r="BQ39" s="118" t="str">
        <f t="shared" si="24"/>
        <v/>
      </c>
      <c r="BR39" s="172"/>
      <c r="BS39" s="173"/>
      <c r="BT39" s="66" t="str">
        <f t="shared" si="25"/>
        <v/>
      </c>
      <c r="BU39" s="254"/>
      <c r="BV39" s="36" t="str">
        <f t="shared" si="34"/>
        <v/>
      </c>
      <c r="BW39" s="178"/>
      <c r="BX39" s="178"/>
      <c r="BY39" s="251"/>
      <c r="BZ39" s="118" t="str">
        <f t="shared" si="26"/>
        <v/>
      </c>
      <c r="CA39" s="106"/>
      <c r="CB39" s="181"/>
      <c r="CD39" s="62" t="str">
        <f t="shared" si="8"/>
        <v/>
      </c>
      <c r="CE39" s="67" t="str">
        <f t="shared" si="9"/>
        <v/>
      </c>
      <c r="CF39" s="64" t="str">
        <f t="shared" si="10"/>
        <v/>
      </c>
    </row>
    <row r="40" spans="1:84" ht="14.25" x14ac:dyDescent="0.15">
      <c r="A40" s="65">
        <v>29</v>
      </c>
      <c r="B40" s="167"/>
      <c r="C40" s="168"/>
      <c r="D40" s="169"/>
      <c r="E40" s="170"/>
      <c r="F40" s="171"/>
      <c r="G40" s="172"/>
      <c r="H40" s="173"/>
      <c r="I40" s="66" t="str">
        <f t="shared" si="11"/>
        <v/>
      </c>
      <c r="J40" s="254"/>
      <c r="K40" s="36" t="str">
        <f t="shared" si="27"/>
        <v/>
      </c>
      <c r="L40" s="178"/>
      <c r="M40" s="178"/>
      <c r="N40" s="251"/>
      <c r="O40" s="118" t="str">
        <f t="shared" si="12"/>
        <v/>
      </c>
      <c r="P40" s="172"/>
      <c r="Q40" s="173"/>
      <c r="R40" s="66" t="str">
        <f t="shared" si="13"/>
        <v/>
      </c>
      <c r="S40" s="254"/>
      <c r="T40" s="36" t="str">
        <f t="shared" si="28"/>
        <v/>
      </c>
      <c r="U40" s="178"/>
      <c r="V40" s="178"/>
      <c r="W40" s="251"/>
      <c r="X40" s="118" t="str">
        <f t="shared" si="14"/>
        <v/>
      </c>
      <c r="Y40" s="172"/>
      <c r="Z40" s="173"/>
      <c r="AA40" s="66" t="str">
        <f t="shared" si="15"/>
        <v/>
      </c>
      <c r="AB40" s="254"/>
      <c r="AC40" s="36" t="str">
        <f t="shared" si="29"/>
        <v/>
      </c>
      <c r="AD40" s="178"/>
      <c r="AE40" s="178"/>
      <c r="AF40" s="251"/>
      <c r="AG40" s="118" t="str">
        <f t="shared" si="16"/>
        <v/>
      </c>
      <c r="AH40" s="172"/>
      <c r="AI40" s="173"/>
      <c r="AJ40" s="66" t="str">
        <f t="shared" si="17"/>
        <v/>
      </c>
      <c r="AK40" s="254"/>
      <c r="AL40" s="36" t="str">
        <f t="shared" si="30"/>
        <v/>
      </c>
      <c r="AM40" s="178"/>
      <c r="AN40" s="178"/>
      <c r="AO40" s="251"/>
      <c r="AP40" s="118" t="str">
        <f t="shared" si="18"/>
        <v/>
      </c>
      <c r="AQ40" s="172"/>
      <c r="AR40" s="173"/>
      <c r="AS40" s="66" t="str">
        <f t="shared" si="19"/>
        <v/>
      </c>
      <c r="AT40" s="254"/>
      <c r="AU40" s="36" t="str">
        <f t="shared" si="31"/>
        <v/>
      </c>
      <c r="AV40" s="178"/>
      <c r="AW40" s="178"/>
      <c r="AX40" s="251"/>
      <c r="AY40" s="118" t="str">
        <f t="shared" si="20"/>
        <v/>
      </c>
      <c r="AZ40" s="172"/>
      <c r="BA40" s="173"/>
      <c r="BB40" s="66" t="str">
        <f t="shared" si="21"/>
        <v/>
      </c>
      <c r="BC40" s="254"/>
      <c r="BD40" s="36" t="str">
        <f t="shared" si="32"/>
        <v/>
      </c>
      <c r="BE40" s="178"/>
      <c r="BF40" s="178"/>
      <c r="BG40" s="251"/>
      <c r="BH40" s="118" t="str">
        <f t="shared" si="22"/>
        <v/>
      </c>
      <c r="BI40" s="172"/>
      <c r="BJ40" s="173"/>
      <c r="BK40" s="66" t="str">
        <f t="shared" si="23"/>
        <v/>
      </c>
      <c r="BL40" s="254"/>
      <c r="BM40" s="36" t="str">
        <f t="shared" si="33"/>
        <v/>
      </c>
      <c r="BN40" s="178"/>
      <c r="BO40" s="178"/>
      <c r="BP40" s="251"/>
      <c r="BQ40" s="118" t="str">
        <f t="shared" si="24"/>
        <v/>
      </c>
      <c r="BR40" s="172"/>
      <c r="BS40" s="173"/>
      <c r="BT40" s="66" t="str">
        <f t="shared" si="25"/>
        <v/>
      </c>
      <c r="BU40" s="254"/>
      <c r="BV40" s="36" t="str">
        <f t="shared" si="34"/>
        <v/>
      </c>
      <c r="BW40" s="178"/>
      <c r="BX40" s="178"/>
      <c r="BY40" s="251"/>
      <c r="BZ40" s="118" t="str">
        <f t="shared" si="26"/>
        <v/>
      </c>
      <c r="CA40" s="106"/>
      <c r="CB40" s="181"/>
      <c r="CD40" s="62" t="str">
        <f t="shared" si="8"/>
        <v/>
      </c>
      <c r="CE40" s="67" t="str">
        <f t="shared" si="9"/>
        <v/>
      </c>
      <c r="CF40" s="64" t="str">
        <f t="shared" si="10"/>
        <v/>
      </c>
    </row>
    <row r="41" spans="1:84" ht="15" thickBot="1" x14ac:dyDescent="0.2">
      <c r="A41" s="65">
        <v>30</v>
      </c>
      <c r="B41" s="167"/>
      <c r="C41" s="168"/>
      <c r="D41" s="169"/>
      <c r="E41" s="170"/>
      <c r="F41" s="171"/>
      <c r="G41" s="172"/>
      <c r="H41" s="173"/>
      <c r="I41" s="66" t="str">
        <f t="shared" si="11"/>
        <v/>
      </c>
      <c r="J41" s="254"/>
      <c r="K41" s="36" t="str">
        <f t="shared" si="27"/>
        <v/>
      </c>
      <c r="L41" s="178"/>
      <c r="M41" s="178"/>
      <c r="N41" s="251"/>
      <c r="O41" s="118" t="str">
        <f t="shared" si="12"/>
        <v/>
      </c>
      <c r="P41" s="172"/>
      <c r="Q41" s="173"/>
      <c r="R41" s="66" t="str">
        <f t="shared" si="13"/>
        <v/>
      </c>
      <c r="S41" s="254"/>
      <c r="T41" s="36" t="str">
        <f t="shared" si="28"/>
        <v/>
      </c>
      <c r="U41" s="178"/>
      <c r="V41" s="178"/>
      <c r="W41" s="251"/>
      <c r="X41" s="118" t="str">
        <f t="shared" si="14"/>
        <v/>
      </c>
      <c r="Y41" s="172"/>
      <c r="Z41" s="173"/>
      <c r="AA41" s="66" t="str">
        <f t="shared" si="15"/>
        <v/>
      </c>
      <c r="AB41" s="254"/>
      <c r="AC41" s="36" t="str">
        <f t="shared" si="29"/>
        <v/>
      </c>
      <c r="AD41" s="178"/>
      <c r="AE41" s="178"/>
      <c r="AF41" s="251"/>
      <c r="AG41" s="118" t="str">
        <f t="shared" si="16"/>
        <v/>
      </c>
      <c r="AH41" s="172"/>
      <c r="AI41" s="173"/>
      <c r="AJ41" s="66" t="str">
        <f t="shared" si="17"/>
        <v/>
      </c>
      <c r="AK41" s="254"/>
      <c r="AL41" s="36" t="str">
        <f t="shared" si="30"/>
        <v/>
      </c>
      <c r="AM41" s="178"/>
      <c r="AN41" s="178"/>
      <c r="AO41" s="251"/>
      <c r="AP41" s="118" t="str">
        <f t="shared" si="18"/>
        <v/>
      </c>
      <c r="AQ41" s="172"/>
      <c r="AR41" s="173"/>
      <c r="AS41" s="66" t="str">
        <f t="shared" si="19"/>
        <v/>
      </c>
      <c r="AT41" s="254"/>
      <c r="AU41" s="36" t="str">
        <f t="shared" si="31"/>
        <v/>
      </c>
      <c r="AV41" s="178"/>
      <c r="AW41" s="178"/>
      <c r="AX41" s="251"/>
      <c r="AY41" s="118" t="str">
        <f t="shared" si="20"/>
        <v/>
      </c>
      <c r="AZ41" s="172"/>
      <c r="BA41" s="173"/>
      <c r="BB41" s="66" t="str">
        <f t="shared" si="21"/>
        <v/>
      </c>
      <c r="BC41" s="254"/>
      <c r="BD41" s="36" t="str">
        <f t="shared" si="32"/>
        <v/>
      </c>
      <c r="BE41" s="178"/>
      <c r="BF41" s="178"/>
      <c r="BG41" s="251"/>
      <c r="BH41" s="118" t="str">
        <f t="shared" si="22"/>
        <v/>
      </c>
      <c r="BI41" s="172"/>
      <c r="BJ41" s="173"/>
      <c r="BK41" s="66" t="str">
        <f t="shared" si="23"/>
        <v/>
      </c>
      <c r="BL41" s="254"/>
      <c r="BM41" s="36" t="str">
        <f t="shared" si="33"/>
        <v/>
      </c>
      <c r="BN41" s="178"/>
      <c r="BO41" s="178"/>
      <c r="BP41" s="251"/>
      <c r="BQ41" s="118" t="str">
        <f t="shared" si="24"/>
        <v/>
      </c>
      <c r="BR41" s="172"/>
      <c r="BS41" s="173"/>
      <c r="BT41" s="66" t="str">
        <f t="shared" si="25"/>
        <v/>
      </c>
      <c r="BU41" s="254"/>
      <c r="BV41" s="36" t="str">
        <f t="shared" si="34"/>
        <v/>
      </c>
      <c r="BW41" s="178"/>
      <c r="BX41" s="178"/>
      <c r="BY41" s="251"/>
      <c r="BZ41" s="118" t="str">
        <f t="shared" si="26"/>
        <v/>
      </c>
      <c r="CA41" s="106"/>
      <c r="CB41" s="181"/>
      <c r="CD41" s="62" t="str">
        <f t="shared" si="8"/>
        <v/>
      </c>
      <c r="CE41" s="67" t="str">
        <f t="shared" si="9"/>
        <v/>
      </c>
      <c r="CF41" s="64" t="str">
        <f t="shared" si="10"/>
        <v/>
      </c>
    </row>
    <row r="42" spans="1:84" ht="14.25" hidden="1" x14ac:dyDescent="0.15">
      <c r="A42" s="65">
        <v>31</v>
      </c>
      <c r="B42" s="167"/>
      <c r="C42" s="168"/>
      <c r="D42" s="169"/>
      <c r="E42" s="170"/>
      <c r="F42" s="171"/>
      <c r="G42" s="172"/>
      <c r="H42" s="173"/>
      <c r="I42" s="66" t="str">
        <f t="shared" si="11"/>
        <v/>
      </c>
      <c r="J42" s="254"/>
      <c r="K42" s="36" t="str">
        <f t="shared" si="27"/>
        <v/>
      </c>
      <c r="L42" s="178"/>
      <c r="M42" s="178"/>
      <c r="N42" s="251"/>
      <c r="O42" s="118" t="str">
        <f t="shared" si="12"/>
        <v/>
      </c>
      <c r="P42" s="172"/>
      <c r="Q42" s="173"/>
      <c r="R42" s="66" t="str">
        <f t="shared" si="13"/>
        <v/>
      </c>
      <c r="S42" s="254"/>
      <c r="T42" s="36" t="str">
        <f t="shared" si="28"/>
        <v/>
      </c>
      <c r="U42" s="178"/>
      <c r="V42" s="178"/>
      <c r="W42" s="251"/>
      <c r="X42" s="118" t="str">
        <f t="shared" si="14"/>
        <v/>
      </c>
      <c r="Y42" s="172"/>
      <c r="Z42" s="173"/>
      <c r="AA42" s="66" t="str">
        <f t="shared" si="15"/>
        <v/>
      </c>
      <c r="AB42" s="254"/>
      <c r="AC42" s="36" t="str">
        <f t="shared" si="29"/>
        <v/>
      </c>
      <c r="AD42" s="178"/>
      <c r="AE42" s="178"/>
      <c r="AF42" s="251"/>
      <c r="AG42" s="118" t="str">
        <f t="shared" si="16"/>
        <v/>
      </c>
      <c r="AH42" s="172"/>
      <c r="AI42" s="173"/>
      <c r="AJ42" s="66" t="str">
        <f t="shared" si="17"/>
        <v/>
      </c>
      <c r="AK42" s="254"/>
      <c r="AL42" s="36" t="str">
        <f t="shared" si="30"/>
        <v/>
      </c>
      <c r="AM42" s="178"/>
      <c r="AN42" s="178"/>
      <c r="AO42" s="251"/>
      <c r="AP42" s="118" t="str">
        <f t="shared" si="18"/>
        <v/>
      </c>
      <c r="AQ42" s="172"/>
      <c r="AR42" s="173"/>
      <c r="AS42" s="66" t="str">
        <f t="shared" si="19"/>
        <v/>
      </c>
      <c r="AT42" s="254"/>
      <c r="AU42" s="36" t="str">
        <f t="shared" si="31"/>
        <v/>
      </c>
      <c r="AV42" s="178"/>
      <c r="AW42" s="178"/>
      <c r="AX42" s="251"/>
      <c r="AY42" s="118" t="str">
        <f t="shared" si="20"/>
        <v/>
      </c>
      <c r="AZ42" s="172"/>
      <c r="BA42" s="173"/>
      <c r="BB42" s="66" t="str">
        <f t="shared" si="21"/>
        <v/>
      </c>
      <c r="BC42" s="254"/>
      <c r="BD42" s="36" t="str">
        <f t="shared" si="32"/>
        <v/>
      </c>
      <c r="BE42" s="178"/>
      <c r="BF42" s="178"/>
      <c r="BG42" s="251"/>
      <c r="BH42" s="118" t="str">
        <f t="shared" si="22"/>
        <v/>
      </c>
      <c r="BI42" s="172"/>
      <c r="BJ42" s="173"/>
      <c r="BK42" s="66" t="str">
        <f t="shared" si="23"/>
        <v/>
      </c>
      <c r="BL42" s="254"/>
      <c r="BM42" s="36" t="str">
        <f t="shared" si="33"/>
        <v/>
      </c>
      <c r="BN42" s="178"/>
      <c r="BO42" s="178"/>
      <c r="BP42" s="251"/>
      <c r="BQ42" s="118" t="str">
        <f t="shared" si="24"/>
        <v/>
      </c>
      <c r="BR42" s="172"/>
      <c r="BS42" s="173"/>
      <c r="BT42" s="66" t="str">
        <f t="shared" si="25"/>
        <v/>
      </c>
      <c r="BU42" s="254"/>
      <c r="BV42" s="36" t="str">
        <f t="shared" si="34"/>
        <v/>
      </c>
      <c r="BW42" s="178"/>
      <c r="BX42" s="178"/>
      <c r="BY42" s="251"/>
      <c r="BZ42" s="118" t="str">
        <f t="shared" si="26"/>
        <v/>
      </c>
      <c r="CA42" s="106"/>
      <c r="CB42" s="181"/>
      <c r="CD42" s="62" t="str">
        <f t="shared" si="8"/>
        <v/>
      </c>
      <c r="CE42" s="67" t="str">
        <f t="shared" si="9"/>
        <v/>
      </c>
      <c r="CF42" s="64" t="str">
        <f t="shared" si="10"/>
        <v/>
      </c>
    </row>
    <row r="43" spans="1:84" ht="14.25" hidden="1" x14ac:dyDescent="0.15">
      <c r="A43" s="65">
        <v>32</v>
      </c>
      <c r="B43" s="167"/>
      <c r="C43" s="168"/>
      <c r="D43" s="169"/>
      <c r="E43" s="170"/>
      <c r="F43" s="171"/>
      <c r="G43" s="172"/>
      <c r="H43" s="173"/>
      <c r="I43" s="66" t="str">
        <f t="shared" si="11"/>
        <v/>
      </c>
      <c r="J43" s="254"/>
      <c r="K43" s="36" t="str">
        <f t="shared" si="27"/>
        <v/>
      </c>
      <c r="L43" s="178"/>
      <c r="M43" s="178"/>
      <c r="N43" s="251"/>
      <c r="O43" s="118" t="str">
        <f t="shared" si="12"/>
        <v/>
      </c>
      <c r="P43" s="172"/>
      <c r="Q43" s="173"/>
      <c r="R43" s="66" t="str">
        <f t="shared" si="13"/>
        <v/>
      </c>
      <c r="S43" s="254"/>
      <c r="T43" s="36" t="str">
        <f t="shared" si="28"/>
        <v/>
      </c>
      <c r="U43" s="178"/>
      <c r="V43" s="178"/>
      <c r="W43" s="251"/>
      <c r="X43" s="118" t="str">
        <f t="shared" si="14"/>
        <v/>
      </c>
      <c r="Y43" s="172"/>
      <c r="Z43" s="173"/>
      <c r="AA43" s="66" t="str">
        <f t="shared" si="15"/>
        <v/>
      </c>
      <c r="AB43" s="254"/>
      <c r="AC43" s="36" t="str">
        <f t="shared" si="29"/>
        <v/>
      </c>
      <c r="AD43" s="178"/>
      <c r="AE43" s="178"/>
      <c r="AF43" s="251"/>
      <c r="AG43" s="118" t="str">
        <f t="shared" si="16"/>
        <v/>
      </c>
      <c r="AH43" s="172"/>
      <c r="AI43" s="173"/>
      <c r="AJ43" s="66" t="str">
        <f t="shared" si="17"/>
        <v/>
      </c>
      <c r="AK43" s="254"/>
      <c r="AL43" s="36" t="str">
        <f t="shared" si="30"/>
        <v/>
      </c>
      <c r="AM43" s="178"/>
      <c r="AN43" s="178"/>
      <c r="AO43" s="251"/>
      <c r="AP43" s="118" t="str">
        <f t="shared" si="18"/>
        <v/>
      </c>
      <c r="AQ43" s="172"/>
      <c r="AR43" s="173"/>
      <c r="AS43" s="66" t="str">
        <f t="shared" si="19"/>
        <v/>
      </c>
      <c r="AT43" s="254"/>
      <c r="AU43" s="36" t="str">
        <f t="shared" si="31"/>
        <v/>
      </c>
      <c r="AV43" s="178"/>
      <c r="AW43" s="178"/>
      <c r="AX43" s="251"/>
      <c r="AY43" s="118" t="str">
        <f t="shared" si="20"/>
        <v/>
      </c>
      <c r="AZ43" s="172"/>
      <c r="BA43" s="173"/>
      <c r="BB43" s="66" t="str">
        <f t="shared" si="21"/>
        <v/>
      </c>
      <c r="BC43" s="254"/>
      <c r="BD43" s="36" t="str">
        <f t="shared" si="32"/>
        <v/>
      </c>
      <c r="BE43" s="178"/>
      <c r="BF43" s="178"/>
      <c r="BG43" s="251"/>
      <c r="BH43" s="118" t="str">
        <f t="shared" si="22"/>
        <v/>
      </c>
      <c r="BI43" s="172"/>
      <c r="BJ43" s="173"/>
      <c r="BK43" s="66" t="str">
        <f t="shared" si="23"/>
        <v/>
      </c>
      <c r="BL43" s="254"/>
      <c r="BM43" s="36" t="str">
        <f t="shared" si="33"/>
        <v/>
      </c>
      <c r="BN43" s="178"/>
      <c r="BO43" s="178"/>
      <c r="BP43" s="251"/>
      <c r="BQ43" s="118" t="str">
        <f t="shared" si="24"/>
        <v/>
      </c>
      <c r="BR43" s="172"/>
      <c r="BS43" s="173"/>
      <c r="BT43" s="66" t="str">
        <f t="shared" si="25"/>
        <v/>
      </c>
      <c r="BU43" s="254"/>
      <c r="BV43" s="36" t="str">
        <f t="shared" si="34"/>
        <v/>
      </c>
      <c r="BW43" s="178"/>
      <c r="BX43" s="178"/>
      <c r="BY43" s="251"/>
      <c r="BZ43" s="118" t="str">
        <f t="shared" si="26"/>
        <v/>
      </c>
      <c r="CA43" s="106"/>
      <c r="CB43" s="181"/>
      <c r="CD43" s="62" t="str">
        <f t="shared" si="8"/>
        <v/>
      </c>
      <c r="CE43" s="67" t="str">
        <f t="shared" si="9"/>
        <v/>
      </c>
      <c r="CF43" s="64" t="str">
        <f t="shared" si="10"/>
        <v/>
      </c>
    </row>
    <row r="44" spans="1:84" ht="14.25" hidden="1" x14ac:dyDescent="0.15">
      <c r="A44" s="65">
        <v>33</v>
      </c>
      <c r="B44" s="167"/>
      <c r="C44" s="168"/>
      <c r="D44" s="169"/>
      <c r="E44" s="170"/>
      <c r="F44" s="171"/>
      <c r="G44" s="172"/>
      <c r="H44" s="173"/>
      <c r="I44" s="66" t="str">
        <f t="shared" si="11"/>
        <v/>
      </c>
      <c r="J44" s="254"/>
      <c r="K44" s="36" t="str">
        <f t="shared" si="27"/>
        <v/>
      </c>
      <c r="L44" s="178"/>
      <c r="M44" s="178"/>
      <c r="N44" s="251"/>
      <c r="O44" s="118" t="str">
        <f t="shared" si="12"/>
        <v/>
      </c>
      <c r="P44" s="172"/>
      <c r="Q44" s="173"/>
      <c r="R44" s="66" t="str">
        <f t="shared" si="13"/>
        <v/>
      </c>
      <c r="S44" s="254"/>
      <c r="T44" s="36" t="str">
        <f t="shared" si="28"/>
        <v/>
      </c>
      <c r="U44" s="178"/>
      <c r="V44" s="178"/>
      <c r="W44" s="251"/>
      <c r="X44" s="118" t="str">
        <f t="shared" si="14"/>
        <v/>
      </c>
      <c r="Y44" s="172"/>
      <c r="Z44" s="173"/>
      <c r="AA44" s="66" t="str">
        <f t="shared" si="15"/>
        <v/>
      </c>
      <c r="AB44" s="254"/>
      <c r="AC44" s="36" t="str">
        <f t="shared" si="29"/>
        <v/>
      </c>
      <c r="AD44" s="178"/>
      <c r="AE44" s="178"/>
      <c r="AF44" s="251"/>
      <c r="AG44" s="118" t="str">
        <f t="shared" si="16"/>
        <v/>
      </c>
      <c r="AH44" s="172"/>
      <c r="AI44" s="173"/>
      <c r="AJ44" s="66" t="str">
        <f t="shared" si="17"/>
        <v/>
      </c>
      <c r="AK44" s="254"/>
      <c r="AL44" s="36" t="str">
        <f t="shared" si="30"/>
        <v/>
      </c>
      <c r="AM44" s="178"/>
      <c r="AN44" s="178"/>
      <c r="AO44" s="251"/>
      <c r="AP44" s="118" t="str">
        <f t="shared" si="18"/>
        <v/>
      </c>
      <c r="AQ44" s="172"/>
      <c r="AR44" s="173"/>
      <c r="AS44" s="66" t="str">
        <f t="shared" si="19"/>
        <v/>
      </c>
      <c r="AT44" s="254"/>
      <c r="AU44" s="36" t="str">
        <f t="shared" si="31"/>
        <v/>
      </c>
      <c r="AV44" s="178"/>
      <c r="AW44" s="178"/>
      <c r="AX44" s="251"/>
      <c r="AY44" s="118" t="str">
        <f t="shared" si="20"/>
        <v/>
      </c>
      <c r="AZ44" s="172"/>
      <c r="BA44" s="173"/>
      <c r="BB44" s="66" t="str">
        <f t="shared" si="21"/>
        <v/>
      </c>
      <c r="BC44" s="254"/>
      <c r="BD44" s="36" t="str">
        <f t="shared" si="32"/>
        <v/>
      </c>
      <c r="BE44" s="178"/>
      <c r="BF44" s="178"/>
      <c r="BG44" s="251"/>
      <c r="BH44" s="118" t="str">
        <f t="shared" si="22"/>
        <v/>
      </c>
      <c r="BI44" s="172"/>
      <c r="BJ44" s="173"/>
      <c r="BK44" s="66" t="str">
        <f t="shared" si="23"/>
        <v/>
      </c>
      <c r="BL44" s="254"/>
      <c r="BM44" s="36" t="str">
        <f t="shared" si="33"/>
        <v/>
      </c>
      <c r="BN44" s="178"/>
      <c r="BO44" s="178"/>
      <c r="BP44" s="251"/>
      <c r="BQ44" s="118" t="str">
        <f t="shared" si="24"/>
        <v/>
      </c>
      <c r="BR44" s="172"/>
      <c r="BS44" s="173"/>
      <c r="BT44" s="66" t="str">
        <f t="shared" si="25"/>
        <v/>
      </c>
      <c r="BU44" s="254"/>
      <c r="BV44" s="36" t="str">
        <f t="shared" si="34"/>
        <v/>
      </c>
      <c r="BW44" s="178"/>
      <c r="BX44" s="178"/>
      <c r="BY44" s="251"/>
      <c r="BZ44" s="118" t="str">
        <f t="shared" si="26"/>
        <v/>
      </c>
      <c r="CA44" s="106"/>
      <c r="CB44" s="181"/>
      <c r="CD44" s="62" t="str">
        <f t="shared" ref="CD44:CD63" si="35">IF($F44="","",IF(G44&lt;H44,"要確認",""))</f>
        <v/>
      </c>
      <c r="CE44" s="67" t="str">
        <f t="shared" ref="CE44:CE62" si="36">C44&amp;E44</f>
        <v/>
      </c>
      <c r="CF44" s="64" t="str">
        <f t="shared" ref="CF44:CF64" si="37">IF($CE44="園長○","補助対象外","")</f>
        <v/>
      </c>
    </row>
    <row r="45" spans="1:84" ht="14.25" hidden="1" x14ac:dyDescent="0.15">
      <c r="A45" s="65">
        <v>34</v>
      </c>
      <c r="B45" s="167"/>
      <c r="C45" s="168"/>
      <c r="D45" s="169"/>
      <c r="E45" s="170"/>
      <c r="F45" s="171"/>
      <c r="G45" s="172"/>
      <c r="H45" s="173"/>
      <c r="I45" s="66" t="str">
        <f t="shared" si="11"/>
        <v/>
      </c>
      <c r="J45" s="254"/>
      <c r="K45" s="36" t="str">
        <f t="shared" si="27"/>
        <v/>
      </c>
      <c r="L45" s="178"/>
      <c r="M45" s="178"/>
      <c r="N45" s="251"/>
      <c r="O45" s="118" t="str">
        <f t="shared" si="12"/>
        <v/>
      </c>
      <c r="P45" s="172"/>
      <c r="Q45" s="173"/>
      <c r="R45" s="66" t="str">
        <f t="shared" si="13"/>
        <v/>
      </c>
      <c r="S45" s="254"/>
      <c r="T45" s="36" t="str">
        <f t="shared" si="28"/>
        <v/>
      </c>
      <c r="U45" s="178"/>
      <c r="V45" s="178"/>
      <c r="W45" s="251"/>
      <c r="X45" s="118" t="str">
        <f t="shared" si="14"/>
        <v/>
      </c>
      <c r="Y45" s="172"/>
      <c r="Z45" s="173"/>
      <c r="AA45" s="66" t="str">
        <f t="shared" si="15"/>
        <v/>
      </c>
      <c r="AB45" s="254"/>
      <c r="AC45" s="36" t="str">
        <f t="shared" si="29"/>
        <v/>
      </c>
      <c r="AD45" s="178"/>
      <c r="AE45" s="178"/>
      <c r="AF45" s="251"/>
      <c r="AG45" s="118" t="str">
        <f t="shared" si="16"/>
        <v/>
      </c>
      <c r="AH45" s="172"/>
      <c r="AI45" s="173"/>
      <c r="AJ45" s="66" t="str">
        <f t="shared" si="17"/>
        <v/>
      </c>
      <c r="AK45" s="254"/>
      <c r="AL45" s="36" t="str">
        <f t="shared" si="30"/>
        <v/>
      </c>
      <c r="AM45" s="178"/>
      <c r="AN45" s="178"/>
      <c r="AO45" s="251"/>
      <c r="AP45" s="118" t="str">
        <f t="shared" si="18"/>
        <v/>
      </c>
      <c r="AQ45" s="172"/>
      <c r="AR45" s="173"/>
      <c r="AS45" s="66" t="str">
        <f t="shared" si="19"/>
        <v/>
      </c>
      <c r="AT45" s="254"/>
      <c r="AU45" s="36" t="str">
        <f t="shared" si="31"/>
        <v/>
      </c>
      <c r="AV45" s="178"/>
      <c r="AW45" s="178"/>
      <c r="AX45" s="251"/>
      <c r="AY45" s="118" t="str">
        <f t="shared" si="20"/>
        <v/>
      </c>
      <c r="AZ45" s="172"/>
      <c r="BA45" s="173"/>
      <c r="BB45" s="66" t="str">
        <f t="shared" si="21"/>
        <v/>
      </c>
      <c r="BC45" s="254"/>
      <c r="BD45" s="36" t="str">
        <f t="shared" si="32"/>
        <v/>
      </c>
      <c r="BE45" s="178"/>
      <c r="BF45" s="178"/>
      <c r="BG45" s="251"/>
      <c r="BH45" s="118" t="str">
        <f t="shared" si="22"/>
        <v/>
      </c>
      <c r="BI45" s="172"/>
      <c r="BJ45" s="173"/>
      <c r="BK45" s="66" t="str">
        <f t="shared" si="23"/>
        <v/>
      </c>
      <c r="BL45" s="254"/>
      <c r="BM45" s="36" t="str">
        <f t="shared" si="33"/>
        <v/>
      </c>
      <c r="BN45" s="178"/>
      <c r="BO45" s="178"/>
      <c r="BP45" s="251"/>
      <c r="BQ45" s="118" t="str">
        <f t="shared" si="24"/>
        <v/>
      </c>
      <c r="BR45" s="172"/>
      <c r="BS45" s="173"/>
      <c r="BT45" s="66" t="str">
        <f t="shared" si="25"/>
        <v/>
      </c>
      <c r="BU45" s="254"/>
      <c r="BV45" s="36" t="str">
        <f t="shared" si="34"/>
        <v/>
      </c>
      <c r="BW45" s="178"/>
      <c r="BX45" s="178"/>
      <c r="BY45" s="251"/>
      <c r="BZ45" s="118" t="str">
        <f t="shared" si="26"/>
        <v/>
      </c>
      <c r="CA45" s="106"/>
      <c r="CB45" s="181"/>
      <c r="CD45" s="62" t="str">
        <f t="shared" si="35"/>
        <v/>
      </c>
      <c r="CE45" s="67" t="str">
        <f t="shared" si="36"/>
        <v/>
      </c>
      <c r="CF45" s="64" t="str">
        <f t="shared" si="37"/>
        <v/>
      </c>
    </row>
    <row r="46" spans="1:84" ht="14.25" hidden="1" x14ac:dyDescent="0.15">
      <c r="A46" s="65">
        <v>35</v>
      </c>
      <c r="B46" s="167"/>
      <c r="C46" s="168"/>
      <c r="D46" s="169"/>
      <c r="E46" s="170"/>
      <c r="F46" s="171"/>
      <c r="G46" s="172"/>
      <c r="H46" s="173"/>
      <c r="I46" s="66" t="str">
        <f t="shared" si="11"/>
        <v/>
      </c>
      <c r="J46" s="254"/>
      <c r="K46" s="36" t="str">
        <f t="shared" si="27"/>
        <v/>
      </c>
      <c r="L46" s="178"/>
      <c r="M46" s="178"/>
      <c r="N46" s="251"/>
      <c r="O46" s="118" t="str">
        <f t="shared" si="12"/>
        <v/>
      </c>
      <c r="P46" s="172"/>
      <c r="Q46" s="173"/>
      <c r="R46" s="66" t="str">
        <f t="shared" si="13"/>
        <v/>
      </c>
      <c r="S46" s="254"/>
      <c r="T46" s="36" t="str">
        <f t="shared" si="28"/>
        <v/>
      </c>
      <c r="U46" s="178"/>
      <c r="V46" s="178"/>
      <c r="W46" s="251"/>
      <c r="X46" s="118" t="str">
        <f t="shared" si="14"/>
        <v/>
      </c>
      <c r="Y46" s="172"/>
      <c r="Z46" s="173"/>
      <c r="AA46" s="66" t="str">
        <f t="shared" si="15"/>
        <v/>
      </c>
      <c r="AB46" s="254"/>
      <c r="AC46" s="36" t="str">
        <f t="shared" si="29"/>
        <v/>
      </c>
      <c r="AD46" s="178"/>
      <c r="AE46" s="178"/>
      <c r="AF46" s="251"/>
      <c r="AG46" s="118" t="str">
        <f t="shared" si="16"/>
        <v/>
      </c>
      <c r="AH46" s="172"/>
      <c r="AI46" s="173"/>
      <c r="AJ46" s="66" t="str">
        <f t="shared" si="17"/>
        <v/>
      </c>
      <c r="AK46" s="254"/>
      <c r="AL46" s="36" t="str">
        <f t="shared" si="30"/>
        <v/>
      </c>
      <c r="AM46" s="178"/>
      <c r="AN46" s="178"/>
      <c r="AO46" s="251"/>
      <c r="AP46" s="118" t="str">
        <f t="shared" si="18"/>
        <v/>
      </c>
      <c r="AQ46" s="172"/>
      <c r="AR46" s="173"/>
      <c r="AS46" s="66" t="str">
        <f t="shared" si="19"/>
        <v/>
      </c>
      <c r="AT46" s="254"/>
      <c r="AU46" s="36" t="str">
        <f t="shared" si="31"/>
        <v/>
      </c>
      <c r="AV46" s="178"/>
      <c r="AW46" s="178"/>
      <c r="AX46" s="251"/>
      <c r="AY46" s="118" t="str">
        <f t="shared" si="20"/>
        <v/>
      </c>
      <c r="AZ46" s="172"/>
      <c r="BA46" s="173"/>
      <c r="BB46" s="66" t="str">
        <f t="shared" si="21"/>
        <v/>
      </c>
      <c r="BC46" s="254"/>
      <c r="BD46" s="36" t="str">
        <f t="shared" si="32"/>
        <v/>
      </c>
      <c r="BE46" s="178"/>
      <c r="BF46" s="178"/>
      <c r="BG46" s="251"/>
      <c r="BH46" s="118" t="str">
        <f t="shared" si="22"/>
        <v/>
      </c>
      <c r="BI46" s="172"/>
      <c r="BJ46" s="173"/>
      <c r="BK46" s="66" t="str">
        <f t="shared" si="23"/>
        <v/>
      </c>
      <c r="BL46" s="254"/>
      <c r="BM46" s="36" t="str">
        <f t="shared" si="33"/>
        <v/>
      </c>
      <c r="BN46" s="178"/>
      <c r="BO46" s="178"/>
      <c r="BP46" s="251"/>
      <c r="BQ46" s="118" t="str">
        <f t="shared" si="24"/>
        <v/>
      </c>
      <c r="BR46" s="172"/>
      <c r="BS46" s="173"/>
      <c r="BT46" s="66" t="str">
        <f t="shared" si="25"/>
        <v/>
      </c>
      <c r="BU46" s="254"/>
      <c r="BV46" s="36" t="str">
        <f t="shared" si="34"/>
        <v/>
      </c>
      <c r="BW46" s="178"/>
      <c r="BX46" s="178"/>
      <c r="BY46" s="251"/>
      <c r="BZ46" s="118" t="str">
        <f t="shared" si="26"/>
        <v/>
      </c>
      <c r="CA46" s="106"/>
      <c r="CB46" s="181"/>
      <c r="CD46" s="62" t="str">
        <f t="shared" si="35"/>
        <v/>
      </c>
      <c r="CE46" s="67" t="str">
        <f t="shared" si="36"/>
        <v/>
      </c>
      <c r="CF46" s="64" t="str">
        <f t="shared" si="37"/>
        <v/>
      </c>
    </row>
    <row r="47" spans="1:84" ht="14.25" hidden="1" x14ac:dyDescent="0.15">
      <c r="A47" s="65">
        <v>36</v>
      </c>
      <c r="B47" s="167"/>
      <c r="C47" s="168"/>
      <c r="D47" s="169"/>
      <c r="E47" s="170"/>
      <c r="F47" s="171"/>
      <c r="G47" s="172"/>
      <c r="H47" s="173"/>
      <c r="I47" s="66" t="str">
        <f t="shared" si="11"/>
        <v/>
      </c>
      <c r="J47" s="254"/>
      <c r="K47" s="36" t="str">
        <f t="shared" si="27"/>
        <v/>
      </c>
      <c r="L47" s="178"/>
      <c r="M47" s="178"/>
      <c r="N47" s="251"/>
      <c r="O47" s="118" t="str">
        <f t="shared" si="12"/>
        <v/>
      </c>
      <c r="P47" s="172"/>
      <c r="Q47" s="173"/>
      <c r="R47" s="66" t="str">
        <f t="shared" si="13"/>
        <v/>
      </c>
      <c r="S47" s="254"/>
      <c r="T47" s="36" t="str">
        <f t="shared" si="28"/>
        <v/>
      </c>
      <c r="U47" s="178"/>
      <c r="V47" s="178"/>
      <c r="W47" s="251"/>
      <c r="X47" s="118" t="str">
        <f t="shared" si="14"/>
        <v/>
      </c>
      <c r="Y47" s="172"/>
      <c r="Z47" s="173"/>
      <c r="AA47" s="66" t="str">
        <f t="shared" si="15"/>
        <v/>
      </c>
      <c r="AB47" s="254"/>
      <c r="AC47" s="36" t="str">
        <f t="shared" si="29"/>
        <v/>
      </c>
      <c r="AD47" s="178"/>
      <c r="AE47" s="178"/>
      <c r="AF47" s="251"/>
      <c r="AG47" s="118" t="str">
        <f t="shared" si="16"/>
        <v/>
      </c>
      <c r="AH47" s="172"/>
      <c r="AI47" s="173"/>
      <c r="AJ47" s="66" t="str">
        <f t="shared" si="17"/>
        <v/>
      </c>
      <c r="AK47" s="254"/>
      <c r="AL47" s="36" t="str">
        <f t="shared" si="30"/>
        <v/>
      </c>
      <c r="AM47" s="178"/>
      <c r="AN47" s="178"/>
      <c r="AO47" s="251"/>
      <c r="AP47" s="118" t="str">
        <f t="shared" si="18"/>
        <v/>
      </c>
      <c r="AQ47" s="172"/>
      <c r="AR47" s="173"/>
      <c r="AS47" s="66" t="str">
        <f t="shared" si="19"/>
        <v/>
      </c>
      <c r="AT47" s="254"/>
      <c r="AU47" s="36" t="str">
        <f t="shared" si="31"/>
        <v/>
      </c>
      <c r="AV47" s="178"/>
      <c r="AW47" s="178"/>
      <c r="AX47" s="251"/>
      <c r="AY47" s="118" t="str">
        <f t="shared" si="20"/>
        <v/>
      </c>
      <c r="AZ47" s="172"/>
      <c r="BA47" s="173"/>
      <c r="BB47" s="66" t="str">
        <f t="shared" si="21"/>
        <v/>
      </c>
      <c r="BC47" s="254"/>
      <c r="BD47" s="36" t="str">
        <f t="shared" si="32"/>
        <v/>
      </c>
      <c r="BE47" s="178"/>
      <c r="BF47" s="178"/>
      <c r="BG47" s="251"/>
      <c r="BH47" s="118" t="str">
        <f t="shared" si="22"/>
        <v/>
      </c>
      <c r="BI47" s="172"/>
      <c r="BJ47" s="173"/>
      <c r="BK47" s="66" t="str">
        <f t="shared" si="23"/>
        <v/>
      </c>
      <c r="BL47" s="254"/>
      <c r="BM47" s="36" t="str">
        <f t="shared" si="33"/>
        <v/>
      </c>
      <c r="BN47" s="178"/>
      <c r="BO47" s="178"/>
      <c r="BP47" s="251"/>
      <c r="BQ47" s="118" t="str">
        <f t="shared" si="24"/>
        <v/>
      </c>
      <c r="BR47" s="172"/>
      <c r="BS47" s="173"/>
      <c r="BT47" s="66" t="str">
        <f t="shared" si="25"/>
        <v/>
      </c>
      <c r="BU47" s="254"/>
      <c r="BV47" s="36" t="str">
        <f t="shared" si="34"/>
        <v/>
      </c>
      <c r="BW47" s="178"/>
      <c r="BX47" s="178"/>
      <c r="BY47" s="251"/>
      <c r="BZ47" s="118" t="str">
        <f t="shared" si="26"/>
        <v/>
      </c>
      <c r="CA47" s="106"/>
      <c r="CB47" s="181"/>
      <c r="CD47" s="62" t="str">
        <f t="shared" si="35"/>
        <v/>
      </c>
      <c r="CE47" s="67" t="str">
        <f t="shared" si="36"/>
        <v/>
      </c>
      <c r="CF47" s="64" t="str">
        <f t="shared" si="37"/>
        <v/>
      </c>
    </row>
    <row r="48" spans="1:84" ht="14.25" hidden="1" x14ac:dyDescent="0.15">
      <c r="A48" s="65">
        <v>37</v>
      </c>
      <c r="B48" s="167"/>
      <c r="C48" s="168"/>
      <c r="D48" s="169"/>
      <c r="E48" s="170"/>
      <c r="F48" s="171"/>
      <c r="G48" s="172"/>
      <c r="H48" s="173"/>
      <c r="I48" s="66" t="str">
        <f t="shared" si="11"/>
        <v/>
      </c>
      <c r="J48" s="254"/>
      <c r="K48" s="36" t="str">
        <f t="shared" si="27"/>
        <v/>
      </c>
      <c r="L48" s="178"/>
      <c r="M48" s="178"/>
      <c r="N48" s="251"/>
      <c r="O48" s="118" t="str">
        <f t="shared" si="12"/>
        <v/>
      </c>
      <c r="P48" s="172"/>
      <c r="Q48" s="173"/>
      <c r="R48" s="66" t="str">
        <f t="shared" si="13"/>
        <v/>
      </c>
      <c r="S48" s="254"/>
      <c r="T48" s="36" t="str">
        <f t="shared" si="28"/>
        <v/>
      </c>
      <c r="U48" s="178"/>
      <c r="V48" s="178"/>
      <c r="W48" s="251"/>
      <c r="X48" s="118" t="str">
        <f t="shared" si="14"/>
        <v/>
      </c>
      <c r="Y48" s="172"/>
      <c r="Z48" s="173"/>
      <c r="AA48" s="66" t="str">
        <f t="shared" si="15"/>
        <v/>
      </c>
      <c r="AB48" s="254"/>
      <c r="AC48" s="36" t="str">
        <f t="shared" si="29"/>
        <v/>
      </c>
      <c r="AD48" s="178"/>
      <c r="AE48" s="178"/>
      <c r="AF48" s="251"/>
      <c r="AG48" s="118" t="str">
        <f t="shared" si="16"/>
        <v/>
      </c>
      <c r="AH48" s="172"/>
      <c r="AI48" s="173"/>
      <c r="AJ48" s="66" t="str">
        <f t="shared" si="17"/>
        <v/>
      </c>
      <c r="AK48" s="254"/>
      <c r="AL48" s="36" t="str">
        <f t="shared" si="30"/>
        <v/>
      </c>
      <c r="AM48" s="178"/>
      <c r="AN48" s="178"/>
      <c r="AO48" s="251"/>
      <c r="AP48" s="118" t="str">
        <f t="shared" si="18"/>
        <v/>
      </c>
      <c r="AQ48" s="172"/>
      <c r="AR48" s="173"/>
      <c r="AS48" s="66" t="str">
        <f t="shared" si="19"/>
        <v/>
      </c>
      <c r="AT48" s="254"/>
      <c r="AU48" s="36" t="str">
        <f t="shared" si="31"/>
        <v/>
      </c>
      <c r="AV48" s="178"/>
      <c r="AW48" s="178"/>
      <c r="AX48" s="251"/>
      <c r="AY48" s="118" t="str">
        <f t="shared" si="20"/>
        <v/>
      </c>
      <c r="AZ48" s="172"/>
      <c r="BA48" s="173"/>
      <c r="BB48" s="66" t="str">
        <f t="shared" si="21"/>
        <v/>
      </c>
      <c r="BC48" s="254"/>
      <c r="BD48" s="36" t="str">
        <f t="shared" si="32"/>
        <v/>
      </c>
      <c r="BE48" s="178"/>
      <c r="BF48" s="178"/>
      <c r="BG48" s="251"/>
      <c r="BH48" s="118" t="str">
        <f t="shared" si="22"/>
        <v/>
      </c>
      <c r="BI48" s="172"/>
      <c r="BJ48" s="173"/>
      <c r="BK48" s="66" t="str">
        <f t="shared" si="23"/>
        <v/>
      </c>
      <c r="BL48" s="254"/>
      <c r="BM48" s="36" t="str">
        <f t="shared" si="33"/>
        <v/>
      </c>
      <c r="BN48" s="178"/>
      <c r="BO48" s="178"/>
      <c r="BP48" s="251"/>
      <c r="BQ48" s="118" t="str">
        <f t="shared" si="24"/>
        <v/>
      </c>
      <c r="BR48" s="172"/>
      <c r="BS48" s="173"/>
      <c r="BT48" s="66" t="str">
        <f t="shared" si="25"/>
        <v/>
      </c>
      <c r="BU48" s="254"/>
      <c r="BV48" s="36" t="str">
        <f t="shared" si="34"/>
        <v/>
      </c>
      <c r="BW48" s="178"/>
      <c r="BX48" s="178"/>
      <c r="BY48" s="251"/>
      <c r="BZ48" s="118" t="str">
        <f t="shared" si="26"/>
        <v/>
      </c>
      <c r="CA48" s="106"/>
      <c r="CB48" s="181"/>
      <c r="CD48" s="62" t="str">
        <f t="shared" si="35"/>
        <v/>
      </c>
      <c r="CE48" s="67" t="str">
        <f t="shared" si="36"/>
        <v/>
      </c>
      <c r="CF48" s="64" t="str">
        <f t="shared" si="37"/>
        <v/>
      </c>
    </row>
    <row r="49" spans="1:84" ht="14.25" hidden="1" x14ac:dyDescent="0.15">
      <c r="A49" s="65">
        <v>38</v>
      </c>
      <c r="B49" s="167"/>
      <c r="C49" s="168"/>
      <c r="D49" s="169"/>
      <c r="E49" s="170"/>
      <c r="F49" s="171"/>
      <c r="G49" s="172"/>
      <c r="H49" s="173"/>
      <c r="I49" s="66" t="str">
        <f t="shared" si="11"/>
        <v/>
      </c>
      <c r="J49" s="254"/>
      <c r="K49" s="36" t="str">
        <f t="shared" si="27"/>
        <v/>
      </c>
      <c r="L49" s="178"/>
      <c r="M49" s="178"/>
      <c r="N49" s="251"/>
      <c r="O49" s="118" t="str">
        <f t="shared" si="12"/>
        <v/>
      </c>
      <c r="P49" s="172"/>
      <c r="Q49" s="173"/>
      <c r="R49" s="66" t="str">
        <f t="shared" si="13"/>
        <v/>
      </c>
      <c r="S49" s="254"/>
      <c r="T49" s="36" t="str">
        <f t="shared" si="28"/>
        <v/>
      </c>
      <c r="U49" s="178"/>
      <c r="V49" s="178"/>
      <c r="W49" s="251"/>
      <c r="X49" s="118" t="str">
        <f t="shared" si="14"/>
        <v/>
      </c>
      <c r="Y49" s="172"/>
      <c r="Z49" s="173"/>
      <c r="AA49" s="66" t="str">
        <f t="shared" si="15"/>
        <v/>
      </c>
      <c r="AB49" s="254"/>
      <c r="AC49" s="36" t="str">
        <f t="shared" si="29"/>
        <v/>
      </c>
      <c r="AD49" s="178"/>
      <c r="AE49" s="178"/>
      <c r="AF49" s="251"/>
      <c r="AG49" s="118" t="str">
        <f t="shared" si="16"/>
        <v/>
      </c>
      <c r="AH49" s="172"/>
      <c r="AI49" s="173"/>
      <c r="AJ49" s="66" t="str">
        <f t="shared" si="17"/>
        <v/>
      </c>
      <c r="AK49" s="254"/>
      <c r="AL49" s="36" t="str">
        <f t="shared" si="30"/>
        <v/>
      </c>
      <c r="AM49" s="178"/>
      <c r="AN49" s="178"/>
      <c r="AO49" s="251"/>
      <c r="AP49" s="118" t="str">
        <f t="shared" si="18"/>
        <v/>
      </c>
      <c r="AQ49" s="172"/>
      <c r="AR49" s="173"/>
      <c r="AS49" s="66" t="str">
        <f t="shared" si="19"/>
        <v/>
      </c>
      <c r="AT49" s="254"/>
      <c r="AU49" s="36" t="str">
        <f t="shared" si="31"/>
        <v/>
      </c>
      <c r="AV49" s="178"/>
      <c r="AW49" s="178"/>
      <c r="AX49" s="251"/>
      <c r="AY49" s="118" t="str">
        <f t="shared" si="20"/>
        <v/>
      </c>
      <c r="AZ49" s="172"/>
      <c r="BA49" s="173"/>
      <c r="BB49" s="66" t="str">
        <f t="shared" si="21"/>
        <v/>
      </c>
      <c r="BC49" s="254"/>
      <c r="BD49" s="36" t="str">
        <f t="shared" si="32"/>
        <v/>
      </c>
      <c r="BE49" s="178"/>
      <c r="BF49" s="178"/>
      <c r="BG49" s="251"/>
      <c r="BH49" s="118" t="str">
        <f t="shared" si="22"/>
        <v/>
      </c>
      <c r="BI49" s="172"/>
      <c r="BJ49" s="173"/>
      <c r="BK49" s="66" t="str">
        <f t="shared" si="23"/>
        <v/>
      </c>
      <c r="BL49" s="254"/>
      <c r="BM49" s="36" t="str">
        <f t="shared" si="33"/>
        <v/>
      </c>
      <c r="BN49" s="178"/>
      <c r="BO49" s="178"/>
      <c r="BP49" s="251"/>
      <c r="BQ49" s="118" t="str">
        <f t="shared" si="24"/>
        <v/>
      </c>
      <c r="BR49" s="172"/>
      <c r="BS49" s="173"/>
      <c r="BT49" s="66" t="str">
        <f t="shared" si="25"/>
        <v/>
      </c>
      <c r="BU49" s="254"/>
      <c r="BV49" s="36" t="str">
        <f t="shared" si="34"/>
        <v/>
      </c>
      <c r="BW49" s="178"/>
      <c r="BX49" s="178"/>
      <c r="BY49" s="251"/>
      <c r="BZ49" s="118" t="str">
        <f t="shared" si="26"/>
        <v/>
      </c>
      <c r="CA49" s="106"/>
      <c r="CB49" s="181"/>
      <c r="CD49" s="62" t="str">
        <f t="shared" si="35"/>
        <v/>
      </c>
      <c r="CE49" s="67" t="str">
        <f t="shared" si="36"/>
        <v/>
      </c>
      <c r="CF49" s="64" t="str">
        <f t="shared" si="37"/>
        <v/>
      </c>
    </row>
    <row r="50" spans="1:84" ht="14.25" hidden="1" x14ac:dyDescent="0.15">
      <c r="A50" s="65">
        <v>39</v>
      </c>
      <c r="B50" s="167"/>
      <c r="C50" s="168"/>
      <c r="D50" s="169"/>
      <c r="E50" s="170"/>
      <c r="F50" s="171"/>
      <c r="G50" s="172"/>
      <c r="H50" s="173"/>
      <c r="I50" s="66" t="str">
        <f t="shared" si="11"/>
        <v/>
      </c>
      <c r="J50" s="254"/>
      <c r="K50" s="36" t="str">
        <f t="shared" si="27"/>
        <v/>
      </c>
      <c r="L50" s="178"/>
      <c r="M50" s="178"/>
      <c r="N50" s="251"/>
      <c r="O50" s="118" t="str">
        <f t="shared" si="12"/>
        <v/>
      </c>
      <c r="P50" s="172"/>
      <c r="Q50" s="173"/>
      <c r="R50" s="66" t="str">
        <f t="shared" si="13"/>
        <v/>
      </c>
      <c r="S50" s="254"/>
      <c r="T50" s="36" t="str">
        <f t="shared" si="28"/>
        <v/>
      </c>
      <c r="U50" s="178"/>
      <c r="V50" s="178"/>
      <c r="W50" s="251"/>
      <c r="X50" s="118" t="str">
        <f t="shared" si="14"/>
        <v/>
      </c>
      <c r="Y50" s="172"/>
      <c r="Z50" s="173"/>
      <c r="AA50" s="66" t="str">
        <f t="shared" si="15"/>
        <v/>
      </c>
      <c r="AB50" s="254"/>
      <c r="AC50" s="36" t="str">
        <f t="shared" si="29"/>
        <v/>
      </c>
      <c r="AD50" s="178"/>
      <c r="AE50" s="178"/>
      <c r="AF50" s="251"/>
      <c r="AG50" s="118" t="str">
        <f t="shared" si="16"/>
        <v/>
      </c>
      <c r="AH50" s="172"/>
      <c r="AI50" s="173"/>
      <c r="AJ50" s="66" t="str">
        <f t="shared" si="17"/>
        <v/>
      </c>
      <c r="AK50" s="254"/>
      <c r="AL50" s="36" t="str">
        <f t="shared" si="30"/>
        <v/>
      </c>
      <c r="AM50" s="178"/>
      <c r="AN50" s="178"/>
      <c r="AO50" s="251"/>
      <c r="AP50" s="118" t="str">
        <f t="shared" si="18"/>
        <v/>
      </c>
      <c r="AQ50" s="172"/>
      <c r="AR50" s="173"/>
      <c r="AS50" s="66" t="str">
        <f t="shared" si="19"/>
        <v/>
      </c>
      <c r="AT50" s="254"/>
      <c r="AU50" s="36" t="str">
        <f t="shared" si="31"/>
        <v/>
      </c>
      <c r="AV50" s="178"/>
      <c r="AW50" s="178"/>
      <c r="AX50" s="251"/>
      <c r="AY50" s="118" t="str">
        <f t="shared" si="20"/>
        <v/>
      </c>
      <c r="AZ50" s="172"/>
      <c r="BA50" s="173"/>
      <c r="BB50" s="66" t="str">
        <f t="shared" si="21"/>
        <v/>
      </c>
      <c r="BC50" s="254"/>
      <c r="BD50" s="36" t="str">
        <f t="shared" si="32"/>
        <v/>
      </c>
      <c r="BE50" s="178"/>
      <c r="BF50" s="178"/>
      <c r="BG50" s="251"/>
      <c r="BH50" s="118" t="str">
        <f t="shared" si="22"/>
        <v/>
      </c>
      <c r="BI50" s="172"/>
      <c r="BJ50" s="173"/>
      <c r="BK50" s="66" t="str">
        <f t="shared" si="23"/>
        <v/>
      </c>
      <c r="BL50" s="254"/>
      <c r="BM50" s="36" t="str">
        <f t="shared" si="33"/>
        <v/>
      </c>
      <c r="BN50" s="178"/>
      <c r="BO50" s="178"/>
      <c r="BP50" s="251"/>
      <c r="BQ50" s="118" t="str">
        <f t="shared" si="24"/>
        <v/>
      </c>
      <c r="BR50" s="172"/>
      <c r="BS50" s="173"/>
      <c r="BT50" s="66" t="str">
        <f t="shared" si="25"/>
        <v/>
      </c>
      <c r="BU50" s="254"/>
      <c r="BV50" s="36" t="str">
        <f t="shared" si="34"/>
        <v/>
      </c>
      <c r="BW50" s="178"/>
      <c r="BX50" s="178"/>
      <c r="BY50" s="251"/>
      <c r="BZ50" s="118" t="str">
        <f t="shared" si="26"/>
        <v/>
      </c>
      <c r="CA50" s="106"/>
      <c r="CB50" s="181"/>
      <c r="CD50" s="62" t="str">
        <f t="shared" si="35"/>
        <v/>
      </c>
      <c r="CE50" s="67" t="str">
        <f t="shared" si="36"/>
        <v/>
      </c>
      <c r="CF50" s="64" t="str">
        <f t="shared" si="37"/>
        <v/>
      </c>
    </row>
    <row r="51" spans="1:84" ht="14.25" hidden="1" x14ac:dyDescent="0.15">
      <c r="A51" s="65">
        <v>40</v>
      </c>
      <c r="B51" s="167"/>
      <c r="C51" s="168"/>
      <c r="D51" s="169"/>
      <c r="E51" s="170"/>
      <c r="F51" s="171"/>
      <c r="G51" s="172"/>
      <c r="H51" s="173"/>
      <c r="I51" s="66" t="str">
        <f t="shared" si="11"/>
        <v/>
      </c>
      <c r="J51" s="254"/>
      <c r="K51" s="36" t="str">
        <f t="shared" si="27"/>
        <v/>
      </c>
      <c r="L51" s="178"/>
      <c r="M51" s="178"/>
      <c r="N51" s="251"/>
      <c r="O51" s="118" t="str">
        <f t="shared" si="12"/>
        <v/>
      </c>
      <c r="P51" s="172"/>
      <c r="Q51" s="173"/>
      <c r="R51" s="66" t="str">
        <f t="shared" si="13"/>
        <v/>
      </c>
      <c r="S51" s="254"/>
      <c r="T51" s="36" t="str">
        <f t="shared" si="28"/>
        <v/>
      </c>
      <c r="U51" s="178"/>
      <c r="V51" s="178"/>
      <c r="W51" s="251"/>
      <c r="X51" s="118" t="str">
        <f t="shared" si="14"/>
        <v/>
      </c>
      <c r="Y51" s="172"/>
      <c r="Z51" s="173"/>
      <c r="AA51" s="66" t="str">
        <f t="shared" si="15"/>
        <v/>
      </c>
      <c r="AB51" s="254"/>
      <c r="AC51" s="36" t="str">
        <f t="shared" si="29"/>
        <v/>
      </c>
      <c r="AD51" s="178"/>
      <c r="AE51" s="178"/>
      <c r="AF51" s="251"/>
      <c r="AG51" s="118" t="str">
        <f t="shared" si="16"/>
        <v/>
      </c>
      <c r="AH51" s="172"/>
      <c r="AI51" s="173"/>
      <c r="AJ51" s="66" t="str">
        <f t="shared" si="17"/>
        <v/>
      </c>
      <c r="AK51" s="254"/>
      <c r="AL51" s="36" t="str">
        <f t="shared" si="30"/>
        <v/>
      </c>
      <c r="AM51" s="178"/>
      <c r="AN51" s="178"/>
      <c r="AO51" s="251"/>
      <c r="AP51" s="118" t="str">
        <f t="shared" si="18"/>
        <v/>
      </c>
      <c r="AQ51" s="172"/>
      <c r="AR51" s="173"/>
      <c r="AS51" s="66" t="str">
        <f t="shared" si="19"/>
        <v/>
      </c>
      <c r="AT51" s="254"/>
      <c r="AU51" s="36" t="str">
        <f t="shared" si="31"/>
        <v/>
      </c>
      <c r="AV51" s="178"/>
      <c r="AW51" s="178"/>
      <c r="AX51" s="251"/>
      <c r="AY51" s="118" t="str">
        <f t="shared" si="20"/>
        <v/>
      </c>
      <c r="AZ51" s="172"/>
      <c r="BA51" s="173"/>
      <c r="BB51" s="66" t="str">
        <f t="shared" si="21"/>
        <v/>
      </c>
      <c r="BC51" s="254"/>
      <c r="BD51" s="36" t="str">
        <f t="shared" si="32"/>
        <v/>
      </c>
      <c r="BE51" s="178"/>
      <c r="BF51" s="178"/>
      <c r="BG51" s="251"/>
      <c r="BH51" s="118" t="str">
        <f t="shared" si="22"/>
        <v/>
      </c>
      <c r="BI51" s="172"/>
      <c r="BJ51" s="173"/>
      <c r="BK51" s="66" t="str">
        <f t="shared" si="23"/>
        <v/>
      </c>
      <c r="BL51" s="254"/>
      <c r="BM51" s="36" t="str">
        <f t="shared" si="33"/>
        <v/>
      </c>
      <c r="BN51" s="178"/>
      <c r="BO51" s="178"/>
      <c r="BP51" s="251"/>
      <c r="BQ51" s="118" t="str">
        <f t="shared" si="24"/>
        <v/>
      </c>
      <c r="BR51" s="172"/>
      <c r="BS51" s="173"/>
      <c r="BT51" s="66" t="str">
        <f t="shared" si="25"/>
        <v/>
      </c>
      <c r="BU51" s="254"/>
      <c r="BV51" s="36" t="str">
        <f t="shared" si="34"/>
        <v/>
      </c>
      <c r="BW51" s="178"/>
      <c r="BX51" s="178"/>
      <c r="BY51" s="251"/>
      <c r="BZ51" s="118" t="str">
        <f t="shared" si="26"/>
        <v/>
      </c>
      <c r="CA51" s="106"/>
      <c r="CB51" s="181"/>
      <c r="CD51" s="62" t="str">
        <f t="shared" si="35"/>
        <v/>
      </c>
      <c r="CE51" s="67" t="str">
        <f t="shared" si="36"/>
        <v/>
      </c>
      <c r="CF51" s="64" t="str">
        <f t="shared" si="37"/>
        <v/>
      </c>
    </row>
    <row r="52" spans="1:84" ht="14.25" hidden="1" x14ac:dyDescent="0.15">
      <c r="A52" s="65">
        <v>41</v>
      </c>
      <c r="B52" s="167"/>
      <c r="C52" s="168"/>
      <c r="D52" s="169"/>
      <c r="E52" s="170"/>
      <c r="F52" s="171"/>
      <c r="G52" s="172"/>
      <c r="H52" s="173"/>
      <c r="I52" s="66" t="str">
        <f t="shared" si="11"/>
        <v/>
      </c>
      <c r="J52" s="254"/>
      <c r="K52" s="36" t="str">
        <f t="shared" si="27"/>
        <v/>
      </c>
      <c r="L52" s="178"/>
      <c r="M52" s="178"/>
      <c r="N52" s="251"/>
      <c r="O52" s="118" t="str">
        <f t="shared" si="12"/>
        <v/>
      </c>
      <c r="P52" s="172"/>
      <c r="Q52" s="173"/>
      <c r="R52" s="66" t="str">
        <f t="shared" si="13"/>
        <v/>
      </c>
      <c r="S52" s="254"/>
      <c r="T52" s="36" t="str">
        <f t="shared" si="28"/>
        <v/>
      </c>
      <c r="U52" s="178"/>
      <c r="V52" s="178"/>
      <c r="W52" s="251"/>
      <c r="X52" s="118" t="str">
        <f t="shared" si="14"/>
        <v/>
      </c>
      <c r="Y52" s="172"/>
      <c r="Z52" s="173"/>
      <c r="AA52" s="66" t="str">
        <f t="shared" si="15"/>
        <v/>
      </c>
      <c r="AB52" s="254"/>
      <c r="AC52" s="36" t="str">
        <f t="shared" si="29"/>
        <v/>
      </c>
      <c r="AD52" s="178"/>
      <c r="AE52" s="178"/>
      <c r="AF52" s="251"/>
      <c r="AG52" s="118" t="str">
        <f t="shared" si="16"/>
        <v/>
      </c>
      <c r="AH52" s="172"/>
      <c r="AI52" s="173"/>
      <c r="AJ52" s="66" t="str">
        <f t="shared" si="17"/>
        <v/>
      </c>
      <c r="AK52" s="254"/>
      <c r="AL52" s="36" t="str">
        <f t="shared" si="30"/>
        <v/>
      </c>
      <c r="AM52" s="178"/>
      <c r="AN52" s="178"/>
      <c r="AO52" s="251"/>
      <c r="AP52" s="118" t="str">
        <f t="shared" si="18"/>
        <v/>
      </c>
      <c r="AQ52" s="172"/>
      <c r="AR52" s="173"/>
      <c r="AS52" s="66" t="str">
        <f t="shared" si="19"/>
        <v/>
      </c>
      <c r="AT52" s="254"/>
      <c r="AU52" s="36" t="str">
        <f t="shared" si="31"/>
        <v/>
      </c>
      <c r="AV52" s="178"/>
      <c r="AW52" s="178"/>
      <c r="AX52" s="251"/>
      <c r="AY52" s="118" t="str">
        <f t="shared" si="20"/>
        <v/>
      </c>
      <c r="AZ52" s="172"/>
      <c r="BA52" s="173"/>
      <c r="BB52" s="66" t="str">
        <f t="shared" si="21"/>
        <v/>
      </c>
      <c r="BC52" s="254"/>
      <c r="BD52" s="36" t="str">
        <f t="shared" si="32"/>
        <v/>
      </c>
      <c r="BE52" s="178"/>
      <c r="BF52" s="178"/>
      <c r="BG52" s="251"/>
      <c r="BH52" s="118" t="str">
        <f t="shared" si="22"/>
        <v/>
      </c>
      <c r="BI52" s="172"/>
      <c r="BJ52" s="173"/>
      <c r="BK52" s="66" t="str">
        <f t="shared" si="23"/>
        <v/>
      </c>
      <c r="BL52" s="254"/>
      <c r="BM52" s="36" t="str">
        <f t="shared" si="33"/>
        <v/>
      </c>
      <c r="BN52" s="178"/>
      <c r="BO52" s="178"/>
      <c r="BP52" s="251"/>
      <c r="BQ52" s="118" t="str">
        <f t="shared" si="24"/>
        <v/>
      </c>
      <c r="BR52" s="172"/>
      <c r="BS52" s="173"/>
      <c r="BT52" s="66" t="str">
        <f t="shared" si="25"/>
        <v/>
      </c>
      <c r="BU52" s="254"/>
      <c r="BV52" s="36" t="str">
        <f t="shared" si="34"/>
        <v/>
      </c>
      <c r="BW52" s="178"/>
      <c r="BX52" s="178"/>
      <c r="BY52" s="251"/>
      <c r="BZ52" s="118" t="str">
        <f t="shared" si="26"/>
        <v/>
      </c>
      <c r="CA52" s="106"/>
      <c r="CB52" s="181"/>
      <c r="CD52" s="62" t="str">
        <f t="shared" si="35"/>
        <v/>
      </c>
      <c r="CE52" s="67" t="str">
        <f t="shared" si="36"/>
        <v/>
      </c>
      <c r="CF52" s="64" t="str">
        <f t="shared" si="37"/>
        <v/>
      </c>
    </row>
    <row r="53" spans="1:84" ht="14.25" hidden="1" x14ac:dyDescent="0.15">
      <c r="A53" s="65">
        <v>42</v>
      </c>
      <c r="B53" s="167"/>
      <c r="C53" s="168"/>
      <c r="D53" s="169"/>
      <c r="E53" s="170"/>
      <c r="F53" s="171"/>
      <c r="G53" s="172"/>
      <c r="H53" s="173"/>
      <c r="I53" s="66" t="str">
        <f t="shared" si="11"/>
        <v/>
      </c>
      <c r="J53" s="254"/>
      <c r="K53" s="36" t="str">
        <f t="shared" si="27"/>
        <v/>
      </c>
      <c r="L53" s="178"/>
      <c r="M53" s="178"/>
      <c r="N53" s="251"/>
      <c r="O53" s="118" t="str">
        <f t="shared" si="12"/>
        <v/>
      </c>
      <c r="P53" s="172"/>
      <c r="Q53" s="173"/>
      <c r="R53" s="66" t="str">
        <f t="shared" si="13"/>
        <v/>
      </c>
      <c r="S53" s="254"/>
      <c r="T53" s="36" t="str">
        <f t="shared" si="28"/>
        <v/>
      </c>
      <c r="U53" s="178"/>
      <c r="V53" s="178"/>
      <c r="W53" s="251"/>
      <c r="X53" s="118" t="str">
        <f t="shared" si="14"/>
        <v/>
      </c>
      <c r="Y53" s="172"/>
      <c r="Z53" s="173"/>
      <c r="AA53" s="66" t="str">
        <f t="shared" si="15"/>
        <v/>
      </c>
      <c r="AB53" s="254"/>
      <c r="AC53" s="36" t="str">
        <f t="shared" si="29"/>
        <v/>
      </c>
      <c r="AD53" s="178"/>
      <c r="AE53" s="178"/>
      <c r="AF53" s="251"/>
      <c r="AG53" s="118" t="str">
        <f t="shared" si="16"/>
        <v/>
      </c>
      <c r="AH53" s="172"/>
      <c r="AI53" s="173"/>
      <c r="AJ53" s="66" t="str">
        <f t="shared" si="17"/>
        <v/>
      </c>
      <c r="AK53" s="254"/>
      <c r="AL53" s="36" t="str">
        <f t="shared" si="30"/>
        <v/>
      </c>
      <c r="AM53" s="178"/>
      <c r="AN53" s="178"/>
      <c r="AO53" s="251"/>
      <c r="AP53" s="118" t="str">
        <f t="shared" si="18"/>
        <v/>
      </c>
      <c r="AQ53" s="172"/>
      <c r="AR53" s="173"/>
      <c r="AS53" s="66" t="str">
        <f t="shared" si="19"/>
        <v/>
      </c>
      <c r="AT53" s="254"/>
      <c r="AU53" s="36" t="str">
        <f t="shared" si="31"/>
        <v/>
      </c>
      <c r="AV53" s="178"/>
      <c r="AW53" s="178"/>
      <c r="AX53" s="251"/>
      <c r="AY53" s="118" t="str">
        <f t="shared" si="20"/>
        <v/>
      </c>
      <c r="AZ53" s="172"/>
      <c r="BA53" s="173"/>
      <c r="BB53" s="66" t="str">
        <f t="shared" si="21"/>
        <v/>
      </c>
      <c r="BC53" s="254"/>
      <c r="BD53" s="36" t="str">
        <f t="shared" si="32"/>
        <v/>
      </c>
      <c r="BE53" s="178"/>
      <c r="BF53" s="178"/>
      <c r="BG53" s="251"/>
      <c r="BH53" s="118" t="str">
        <f t="shared" si="22"/>
        <v/>
      </c>
      <c r="BI53" s="172"/>
      <c r="BJ53" s="173"/>
      <c r="BK53" s="66" t="str">
        <f t="shared" si="23"/>
        <v/>
      </c>
      <c r="BL53" s="254"/>
      <c r="BM53" s="36" t="str">
        <f t="shared" si="33"/>
        <v/>
      </c>
      <c r="BN53" s="178"/>
      <c r="BO53" s="178"/>
      <c r="BP53" s="251"/>
      <c r="BQ53" s="118" t="str">
        <f t="shared" si="24"/>
        <v/>
      </c>
      <c r="BR53" s="172"/>
      <c r="BS53" s="173"/>
      <c r="BT53" s="66" t="str">
        <f t="shared" si="25"/>
        <v/>
      </c>
      <c r="BU53" s="254"/>
      <c r="BV53" s="36" t="str">
        <f t="shared" si="34"/>
        <v/>
      </c>
      <c r="BW53" s="178"/>
      <c r="BX53" s="178"/>
      <c r="BY53" s="251"/>
      <c r="BZ53" s="118" t="str">
        <f t="shared" si="26"/>
        <v/>
      </c>
      <c r="CA53" s="106"/>
      <c r="CB53" s="181"/>
      <c r="CD53" s="62" t="str">
        <f t="shared" si="35"/>
        <v/>
      </c>
      <c r="CE53" s="67" t="str">
        <f t="shared" si="36"/>
        <v/>
      </c>
      <c r="CF53" s="64" t="str">
        <f t="shared" si="37"/>
        <v/>
      </c>
    </row>
    <row r="54" spans="1:84" ht="14.25" hidden="1" x14ac:dyDescent="0.15">
      <c r="A54" s="65">
        <v>43</v>
      </c>
      <c r="B54" s="167"/>
      <c r="C54" s="168"/>
      <c r="D54" s="169"/>
      <c r="E54" s="170"/>
      <c r="F54" s="171"/>
      <c r="G54" s="172"/>
      <c r="H54" s="173"/>
      <c r="I54" s="66" t="str">
        <f t="shared" si="11"/>
        <v/>
      </c>
      <c r="J54" s="254"/>
      <c r="K54" s="36" t="str">
        <f t="shared" si="27"/>
        <v/>
      </c>
      <c r="L54" s="178"/>
      <c r="M54" s="178"/>
      <c r="N54" s="251"/>
      <c r="O54" s="118" t="str">
        <f t="shared" si="12"/>
        <v/>
      </c>
      <c r="P54" s="172"/>
      <c r="Q54" s="173"/>
      <c r="R54" s="66" t="str">
        <f t="shared" si="13"/>
        <v/>
      </c>
      <c r="S54" s="254"/>
      <c r="T54" s="36" t="str">
        <f t="shared" si="28"/>
        <v/>
      </c>
      <c r="U54" s="178"/>
      <c r="V54" s="178"/>
      <c r="W54" s="251"/>
      <c r="X54" s="118" t="str">
        <f t="shared" si="14"/>
        <v/>
      </c>
      <c r="Y54" s="172"/>
      <c r="Z54" s="173"/>
      <c r="AA54" s="66" t="str">
        <f t="shared" si="15"/>
        <v/>
      </c>
      <c r="AB54" s="254"/>
      <c r="AC54" s="36" t="str">
        <f t="shared" si="29"/>
        <v/>
      </c>
      <c r="AD54" s="178"/>
      <c r="AE54" s="178"/>
      <c r="AF54" s="251"/>
      <c r="AG54" s="118" t="str">
        <f t="shared" si="16"/>
        <v/>
      </c>
      <c r="AH54" s="172"/>
      <c r="AI54" s="173"/>
      <c r="AJ54" s="66" t="str">
        <f t="shared" si="17"/>
        <v/>
      </c>
      <c r="AK54" s="254"/>
      <c r="AL54" s="36" t="str">
        <f t="shared" si="30"/>
        <v/>
      </c>
      <c r="AM54" s="178"/>
      <c r="AN54" s="178"/>
      <c r="AO54" s="251"/>
      <c r="AP54" s="118" t="str">
        <f t="shared" si="18"/>
        <v/>
      </c>
      <c r="AQ54" s="172"/>
      <c r="AR54" s="173"/>
      <c r="AS54" s="66" t="str">
        <f t="shared" si="19"/>
        <v/>
      </c>
      <c r="AT54" s="254"/>
      <c r="AU54" s="36" t="str">
        <f t="shared" si="31"/>
        <v/>
      </c>
      <c r="AV54" s="178"/>
      <c r="AW54" s="178"/>
      <c r="AX54" s="251"/>
      <c r="AY54" s="118" t="str">
        <f t="shared" si="20"/>
        <v/>
      </c>
      <c r="AZ54" s="172"/>
      <c r="BA54" s="173"/>
      <c r="BB54" s="66" t="str">
        <f t="shared" si="21"/>
        <v/>
      </c>
      <c r="BC54" s="254"/>
      <c r="BD54" s="36" t="str">
        <f t="shared" si="32"/>
        <v/>
      </c>
      <c r="BE54" s="178"/>
      <c r="BF54" s="178"/>
      <c r="BG54" s="251"/>
      <c r="BH54" s="118" t="str">
        <f t="shared" si="22"/>
        <v/>
      </c>
      <c r="BI54" s="172"/>
      <c r="BJ54" s="173"/>
      <c r="BK54" s="66" t="str">
        <f t="shared" si="23"/>
        <v/>
      </c>
      <c r="BL54" s="254"/>
      <c r="BM54" s="36" t="str">
        <f t="shared" si="33"/>
        <v/>
      </c>
      <c r="BN54" s="178"/>
      <c r="BO54" s="178"/>
      <c r="BP54" s="251"/>
      <c r="BQ54" s="118" t="str">
        <f t="shared" si="24"/>
        <v/>
      </c>
      <c r="BR54" s="172"/>
      <c r="BS54" s="173"/>
      <c r="BT54" s="66" t="str">
        <f t="shared" si="25"/>
        <v/>
      </c>
      <c r="BU54" s="254"/>
      <c r="BV54" s="36" t="str">
        <f t="shared" si="34"/>
        <v/>
      </c>
      <c r="BW54" s="178"/>
      <c r="BX54" s="178"/>
      <c r="BY54" s="251"/>
      <c r="BZ54" s="118" t="str">
        <f t="shared" si="26"/>
        <v/>
      </c>
      <c r="CA54" s="106"/>
      <c r="CB54" s="181"/>
      <c r="CD54" s="62" t="str">
        <f t="shared" si="35"/>
        <v/>
      </c>
      <c r="CE54" s="67" t="str">
        <f t="shared" si="36"/>
        <v/>
      </c>
      <c r="CF54" s="64" t="str">
        <f t="shared" si="37"/>
        <v/>
      </c>
    </row>
    <row r="55" spans="1:84" ht="14.25" hidden="1" x14ac:dyDescent="0.15">
      <c r="A55" s="65">
        <v>44</v>
      </c>
      <c r="B55" s="167"/>
      <c r="C55" s="168"/>
      <c r="D55" s="169"/>
      <c r="E55" s="170"/>
      <c r="F55" s="171"/>
      <c r="G55" s="172"/>
      <c r="H55" s="173"/>
      <c r="I55" s="66" t="str">
        <f t="shared" si="11"/>
        <v/>
      </c>
      <c r="J55" s="254"/>
      <c r="K55" s="36" t="str">
        <f t="shared" si="27"/>
        <v/>
      </c>
      <c r="L55" s="178"/>
      <c r="M55" s="178"/>
      <c r="N55" s="251"/>
      <c r="O55" s="118" t="str">
        <f t="shared" si="12"/>
        <v/>
      </c>
      <c r="P55" s="172"/>
      <c r="Q55" s="173"/>
      <c r="R55" s="66" t="str">
        <f t="shared" si="13"/>
        <v/>
      </c>
      <c r="S55" s="254"/>
      <c r="T55" s="36" t="str">
        <f t="shared" si="28"/>
        <v/>
      </c>
      <c r="U55" s="178"/>
      <c r="V55" s="178"/>
      <c r="W55" s="251"/>
      <c r="X55" s="118" t="str">
        <f t="shared" si="14"/>
        <v/>
      </c>
      <c r="Y55" s="172"/>
      <c r="Z55" s="173"/>
      <c r="AA55" s="66" t="str">
        <f t="shared" si="15"/>
        <v/>
      </c>
      <c r="AB55" s="254"/>
      <c r="AC55" s="36" t="str">
        <f t="shared" si="29"/>
        <v/>
      </c>
      <c r="AD55" s="178"/>
      <c r="AE55" s="178"/>
      <c r="AF55" s="251"/>
      <c r="AG55" s="118" t="str">
        <f t="shared" si="16"/>
        <v/>
      </c>
      <c r="AH55" s="172"/>
      <c r="AI55" s="173"/>
      <c r="AJ55" s="66" t="str">
        <f t="shared" si="17"/>
        <v/>
      </c>
      <c r="AK55" s="254"/>
      <c r="AL55" s="36" t="str">
        <f t="shared" si="30"/>
        <v/>
      </c>
      <c r="AM55" s="178"/>
      <c r="AN55" s="178"/>
      <c r="AO55" s="251"/>
      <c r="AP55" s="118" t="str">
        <f t="shared" si="18"/>
        <v/>
      </c>
      <c r="AQ55" s="172"/>
      <c r="AR55" s="173"/>
      <c r="AS55" s="66" t="str">
        <f t="shared" si="19"/>
        <v/>
      </c>
      <c r="AT55" s="254"/>
      <c r="AU55" s="36" t="str">
        <f t="shared" si="31"/>
        <v/>
      </c>
      <c r="AV55" s="178"/>
      <c r="AW55" s="178"/>
      <c r="AX55" s="251"/>
      <c r="AY55" s="118" t="str">
        <f t="shared" si="20"/>
        <v/>
      </c>
      <c r="AZ55" s="172"/>
      <c r="BA55" s="173"/>
      <c r="BB55" s="66" t="str">
        <f t="shared" si="21"/>
        <v/>
      </c>
      <c r="BC55" s="254"/>
      <c r="BD55" s="36" t="str">
        <f t="shared" si="32"/>
        <v/>
      </c>
      <c r="BE55" s="178"/>
      <c r="BF55" s="178"/>
      <c r="BG55" s="251"/>
      <c r="BH55" s="118" t="str">
        <f t="shared" si="22"/>
        <v/>
      </c>
      <c r="BI55" s="172"/>
      <c r="BJ55" s="173"/>
      <c r="BK55" s="66" t="str">
        <f t="shared" si="23"/>
        <v/>
      </c>
      <c r="BL55" s="254"/>
      <c r="BM55" s="36" t="str">
        <f t="shared" si="33"/>
        <v/>
      </c>
      <c r="BN55" s="178"/>
      <c r="BO55" s="178"/>
      <c r="BP55" s="251"/>
      <c r="BQ55" s="118" t="str">
        <f t="shared" si="24"/>
        <v/>
      </c>
      <c r="BR55" s="172"/>
      <c r="BS55" s="173"/>
      <c r="BT55" s="66" t="str">
        <f t="shared" si="25"/>
        <v/>
      </c>
      <c r="BU55" s="254"/>
      <c r="BV55" s="36" t="str">
        <f t="shared" si="34"/>
        <v/>
      </c>
      <c r="BW55" s="178"/>
      <c r="BX55" s="178"/>
      <c r="BY55" s="251"/>
      <c r="BZ55" s="118" t="str">
        <f t="shared" si="26"/>
        <v/>
      </c>
      <c r="CA55" s="106"/>
      <c r="CB55" s="181"/>
      <c r="CD55" s="62" t="str">
        <f t="shared" si="35"/>
        <v/>
      </c>
      <c r="CE55" s="67" t="str">
        <f t="shared" si="36"/>
        <v/>
      </c>
      <c r="CF55" s="64" t="str">
        <f t="shared" si="37"/>
        <v/>
      </c>
    </row>
    <row r="56" spans="1:84" ht="14.25" hidden="1" x14ac:dyDescent="0.15">
      <c r="A56" s="65">
        <v>45</v>
      </c>
      <c r="B56" s="167"/>
      <c r="C56" s="168"/>
      <c r="D56" s="169"/>
      <c r="E56" s="170"/>
      <c r="F56" s="171"/>
      <c r="G56" s="172"/>
      <c r="H56" s="173"/>
      <c r="I56" s="66" t="str">
        <f t="shared" si="11"/>
        <v/>
      </c>
      <c r="J56" s="254"/>
      <c r="K56" s="36" t="str">
        <f t="shared" si="27"/>
        <v/>
      </c>
      <c r="L56" s="178"/>
      <c r="M56" s="178"/>
      <c r="N56" s="251"/>
      <c r="O56" s="118" t="str">
        <f t="shared" si="12"/>
        <v/>
      </c>
      <c r="P56" s="172"/>
      <c r="Q56" s="173"/>
      <c r="R56" s="66" t="str">
        <f t="shared" si="13"/>
        <v/>
      </c>
      <c r="S56" s="254"/>
      <c r="T56" s="36" t="str">
        <f t="shared" si="28"/>
        <v/>
      </c>
      <c r="U56" s="178"/>
      <c r="V56" s="178"/>
      <c r="W56" s="251"/>
      <c r="X56" s="118" t="str">
        <f t="shared" si="14"/>
        <v/>
      </c>
      <c r="Y56" s="172"/>
      <c r="Z56" s="173"/>
      <c r="AA56" s="66" t="str">
        <f t="shared" si="15"/>
        <v/>
      </c>
      <c r="AB56" s="254"/>
      <c r="AC56" s="36" t="str">
        <f t="shared" si="29"/>
        <v/>
      </c>
      <c r="AD56" s="178"/>
      <c r="AE56" s="178"/>
      <c r="AF56" s="251"/>
      <c r="AG56" s="118" t="str">
        <f t="shared" si="16"/>
        <v/>
      </c>
      <c r="AH56" s="172"/>
      <c r="AI56" s="173"/>
      <c r="AJ56" s="66" t="str">
        <f t="shared" si="17"/>
        <v/>
      </c>
      <c r="AK56" s="254"/>
      <c r="AL56" s="36" t="str">
        <f t="shared" si="30"/>
        <v/>
      </c>
      <c r="AM56" s="178"/>
      <c r="AN56" s="178"/>
      <c r="AO56" s="251"/>
      <c r="AP56" s="118" t="str">
        <f t="shared" si="18"/>
        <v/>
      </c>
      <c r="AQ56" s="172"/>
      <c r="AR56" s="173"/>
      <c r="AS56" s="66" t="str">
        <f t="shared" si="19"/>
        <v/>
      </c>
      <c r="AT56" s="254"/>
      <c r="AU56" s="36" t="str">
        <f t="shared" si="31"/>
        <v/>
      </c>
      <c r="AV56" s="178"/>
      <c r="AW56" s="178"/>
      <c r="AX56" s="251"/>
      <c r="AY56" s="118" t="str">
        <f t="shared" si="20"/>
        <v/>
      </c>
      <c r="AZ56" s="172"/>
      <c r="BA56" s="173"/>
      <c r="BB56" s="66" t="str">
        <f t="shared" si="21"/>
        <v/>
      </c>
      <c r="BC56" s="254"/>
      <c r="BD56" s="36" t="str">
        <f t="shared" si="32"/>
        <v/>
      </c>
      <c r="BE56" s="178"/>
      <c r="BF56" s="178"/>
      <c r="BG56" s="251"/>
      <c r="BH56" s="118" t="str">
        <f t="shared" si="22"/>
        <v/>
      </c>
      <c r="BI56" s="172"/>
      <c r="BJ56" s="173"/>
      <c r="BK56" s="66" t="str">
        <f t="shared" si="23"/>
        <v/>
      </c>
      <c r="BL56" s="254"/>
      <c r="BM56" s="36" t="str">
        <f t="shared" si="33"/>
        <v/>
      </c>
      <c r="BN56" s="178"/>
      <c r="BO56" s="178"/>
      <c r="BP56" s="251"/>
      <c r="BQ56" s="118" t="str">
        <f t="shared" si="24"/>
        <v/>
      </c>
      <c r="BR56" s="172"/>
      <c r="BS56" s="173"/>
      <c r="BT56" s="66" t="str">
        <f t="shared" si="25"/>
        <v/>
      </c>
      <c r="BU56" s="254"/>
      <c r="BV56" s="36" t="str">
        <f t="shared" si="34"/>
        <v/>
      </c>
      <c r="BW56" s="178"/>
      <c r="BX56" s="178"/>
      <c r="BY56" s="251"/>
      <c r="BZ56" s="118" t="str">
        <f t="shared" si="26"/>
        <v/>
      </c>
      <c r="CA56" s="106"/>
      <c r="CB56" s="181"/>
      <c r="CD56" s="62" t="str">
        <f t="shared" si="35"/>
        <v/>
      </c>
      <c r="CE56" s="67" t="str">
        <f t="shared" si="36"/>
        <v/>
      </c>
      <c r="CF56" s="64" t="str">
        <f t="shared" si="37"/>
        <v/>
      </c>
    </row>
    <row r="57" spans="1:84" ht="14.25" hidden="1" x14ac:dyDescent="0.15">
      <c r="A57" s="65">
        <v>46</v>
      </c>
      <c r="B57" s="167"/>
      <c r="C57" s="168"/>
      <c r="D57" s="169"/>
      <c r="E57" s="170"/>
      <c r="F57" s="171"/>
      <c r="G57" s="172"/>
      <c r="H57" s="173"/>
      <c r="I57" s="66" t="str">
        <f t="shared" si="11"/>
        <v/>
      </c>
      <c r="J57" s="254"/>
      <c r="K57" s="36" t="str">
        <f t="shared" si="27"/>
        <v/>
      </c>
      <c r="L57" s="178"/>
      <c r="M57" s="178"/>
      <c r="N57" s="251"/>
      <c r="O57" s="118" t="str">
        <f t="shared" si="12"/>
        <v/>
      </c>
      <c r="P57" s="172"/>
      <c r="Q57" s="173"/>
      <c r="R57" s="66" t="str">
        <f t="shared" si="13"/>
        <v/>
      </c>
      <c r="S57" s="254"/>
      <c r="T57" s="36" t="str">
        <f t="shared" si="28"/>
        <v/>
      </c>
      <c r="U57" s="178"/>
      <c r="V57" s="178"/>
      <c r="W57" s="251"/>
      <c r="X57" s="118" t="str">
        <f t="shared" si="14"/>
        <v/>
      </c>
      <c r="Y57" s="172"/>
      <c r="Z57" s="173"/>
      <c r="AA57" s="66" t="str">
        <f t="shared" si="15"/>
        <v/>
      </c>
      <c r="AB57" s="254"/>
      <c r="AC57" s="36" t="str">
        <f t="shared" si="29"/>
        <v/>
      </c>
      <c r="AD57" s="178"/>
      <c r="AE57" s="178"/>
      <c r="AF57" s="251"/>
      <c r="AG57" s="118" t="str">
        <f t="shared" si="16"/>
        <v/>
      </c>
      <c r="AH57" s="172"/>
      <c r="AI57" s="173"/>
      <c r="AJ57" s="66" t="str">
        <f t="shared" si="17"/>
        <v/>
      </c>
      <c r="AK57" s="254"/>
      <c r="AL57" s="36" t="str">
        <f t="shared" si="30"/>
        <v/>
      </c>
      <c r="AM57" s="178"/>
      <c r="AN57" s="178"/>
      <c r="AO57" s="251"/>
      <c r="AP57" s="118" t="str">
        <f t="shared" si="18"/>
        <v/>
      </c>
      <c r="AQ57" s="172"/>
      <c r="AR57" s="173"/>
      <c r="AS57" s="66" t="str">
        <f t="shared" si="19"/>
        <v/>
      </c>
      <c r="AT57" s="254"/>
      <c r="AU57" s="36" t="str">
        <f t="shared" si="31"/>
        <v/>
      </c>
      <c r="AV57" s="178"/>
      <c r="AW57" s="178"/>
      <c r="AX57" s="251"/>
      <c r="AY57" s="118" t="str">
        <f t="shared" si="20"/>
        <v/>
      </c>
      <c r="AZ57" s="172"/>
      <c r="BA57" s="173"/>
      <c r="BB57" s="66" t="str">
        <f t="shared" si="21"/>
        <v/>
      </c>
      <c r="BC57" s="254"/>
      <c r="BD57" s="36" t="str">
        <f t="shared" si="32"/>
        <v/>
      </c>
      <c r="BE57" s="178"/>
      <c r="BF57" s="178"/>
      <c r="BG57" s="251"/>
      <c r="BH57" s="118" t="str">
        <f t="shared" si="22"/>
        <v/>
      </c>
      <c r="BI57" s="172"/>
      <c r="BJ57" s="173"/>
      <c r="BK57" s="66" t="str">
        <f t="shared" si="23"/>
        <v/>
      </c>
      <c r="BL57" s="254"/>
      <c r="BM57" s="36" t="str">
        <f t="shared" si="33"/>
        <v/>
      </c>
      <c r="BN57" s="178"/>
      <c r="BO57" s="178"/>
      <c r="BP57" s="251"/>
      <c r="BQ57" s="118" t="str">
        <f t="shared" si="24"/>
        <v/>
      </c>
      <c r="BR57" s="172"/>
      <c r="BS57" s="173"/>
      <c r="BT57" s="66" t="str">
        <f t="shared" si="25"/>
        <v/>
      </c>
      <c r="BU57" s="254"/>
      <c r="BV57" s="36" t="str">
        <f t="shared" si="34"/>
        <v/>
      </c>
      <c r="BW57" s="178"/>
      <c r="BX57" s="178"/>
      <c r="BY57" s="251"/>
      <c r="BZ57" s="118" t="str">
        <f t="shared" si="26"/>
        <v/>
      </c>
      <c r="CA57" s="106"/>
      <c r="CB57" s="181"/>
      <c r="CD57" s="62" t="str">
        <f t="shared" si="35"/>
        <v/>
      </c>
      <c r="CE57" s="67" t="str">
        <f t="shared" si="36"/>
        <v/>
      </c>
      <c r="CF57" s="64" t="str">
        <f t="shared" si="37"/>
        <v/>
      </c>
    </row>
    <row r="58" spans="1:84" ht="14.25" hidden="1" x14ac:dyDescent="0.15">
      <c r="A58" s="65">
        <v>47</v>
      </c>
      <c r="B58" s="167"/>
      <c r="C58" s="168"/>
      <c r="D58" s="169"/>
      <c r="E58" s="170"/>
      <c r="F58" s="171"/>
      <c r="G58" s="172"/>
      <c r="H58" s="173"/>
      <c r="I58" s="66" t="str">
        <f t="shared" si="11"/>
        <v/>
      </c>
      <c r="J58" s="254"/>
      <c r="K58" s="36" t="str">
        <f t="shared" si="27"/>
        <v/>
      </c>
      <c r="L58" s="178"/>
      <c r="M58" s="178"/>
      <c r="N58" s="251"/>
      <c r="O58" s="118" t="str">
        <f t="shared" si="12"/>
        <v/>
      </c>
      <c r="P58" s="172"/>
      <c r="Q58" s="173"/>
      <c r="R58" s="66" t="str">
        <f t="shared" si="13"/>
        <v/>
      </c>
      <c r="S58" s="254"/>
      <c r="T58" s="36" t="str">
        <f t="shared" si="28"/>
        <v/>
      </c>
      <c r="U58" s="178"/>
      <c r="V58" s="178"/>
      <c r="W58" s="251"/>
      <c r="X58" s="118" t="str">
        <f t="shared" si="14"/>
        <v/>
      </c>
      <c r="Y58" s="172"/>
      <c r="Z58" s="173"/>
      <c r="AA58" s="66" t="str">
        <f t="shared" si="15"/>
        <v/>
      </c>
      <c r="AB58" s="254"/>
      <c r="AC58" s="36" t="str">
        <f t="shared" si="29"/>
        <v/>
      </c>
      <c r="AD58" s="178"/>
      <c r="AE58" s="178"/>
      <c r="AF58" s="251"/>
      <c r="AG58" s="118" t="str">
        <f t="shared" si="16"/>
        <v/>
      </c>
      <c r="AH58" s="172"/>
      <c r="AI58" s="173"/>
      <c r="AJ58" s="66" t="str">
        <f t="shared" si="17"/>
        <v/>
      </c>
      <c r="AK58" s="254"/>
      <c r="AL58" s="36" t="str">
        <f t="shared" si="30"/>
        <v/>
      </c>
      <c r="AM58" s="178"/>
      <c r="AN58" s="178"/>
      <c r="AO58" s="251"/>
      <c r="AP58" s="118" t="str">
        <f t="shared" si="18"/>
        <v/>
      </c>
      <c r="AQ58" s="172"/>
      <c r="AR58" s="173"/>
      <c r="AS58" s="66" t="str">
        <f t="shared" si="19"/>
        <v/>
      </c>
      <c r="AT58" s="254"/>
      <c r="AU58" s="36" t="str">
        <f t="shared" si="31"/>
        <v/>
      </c>
      <c r="AV58" s="178"/>
      <c r="AW58" s="178"/>
      <c r="AX58" s="251"/>
      <c r="AY58" s="118" t="str">
        <f t="shared" si="20"/>
        <v/>
      </c>
      <c r="AZ58" s="172"/>
      <c r="BA58" s="173"/>
      <c r="BB58" s="66" t="str">
        <f t="shared" si="21"/>
        <v/>
      </c>
      <c r="BC58" s="254"/>
      <c r="BD58" s="36" t="str">
        <f t="shared" si="32"/>
        <v/>
      </c>
      <c r="BE58" s="178"/>
      <c r="BF58" s="178"/>
      <c r="BG58" s="251"/>
      <c r="BH58" s="118" t="str">
        <f t="shared" si="22"/>
        <v/>
      </c>
      <c r="BI58" s="172"/>
      <c r="BJ58" s="173"/>
      <c r="BK58" s="66" t="str">
        <f t="shared" si="23"/>
        <v/>
      </c>
      <c r="BL58" s="254"/>
      <c r="BM58" s="36" t="str">
        <f t="shared" si="33"/>
        <v/>
      </c>
      <c r="BN58" s="178"/>
      <c r="BO58" s="178"/>
      <c r="BP58" s="251"/>
      <c r="BQ58" s="118" t="str">
        <f t="shared" si="24"/>
        <v/>
      </c>
      <c r="BR58" s="172"/>
      <c r="BS58" s="173"/>
      <c r="BT58" s="66" t="str">
        <f t="shared" si="25"/>
        <v/>
      </c>
      <c r="BU58" s="254"/>
      <c r="BV58" s="36" t="str">
        <f t="shared" si="34"/>
        <v/>
      </c>
      <c r="BW58" s="178"/>
      <c r="BX58" s="178"/>
      <c r="BY58" s="251"/>
      <c r="BZ58" s="118" t="str">
        <f t="shared" si="26"/>
        <v/>
      </c>
      <c r="CA58" s="106"/>
      <c r="CB58" s="181"/>
      <c r="CD58" s="62" t="str">
        <f t="shared" si="35"/>
        <v/>
      </c>
      <c r="CE58" s="67" t="str">
        <f t="shared" si="36"/>
        <v/>
      </c>
      <c r="CF58" s="64" t="str">
        <f t="shared" si="37"/>
        <v/>
      </c>
    </row>
    <row r="59" spans="1:84" ht="14.25" hidden="1" x14ac:dyDescent="0.15">
      <c r="A59" s="65">
        <v>48</v>
      </c>
      <c r="B59" s="167"/>
      <c r="C59" s="168"/>
      <c r="D59" s="169"/>
      <c r="E59" s="170"/>
      <c r="F59" s="171"/>
      <c r="G59" s="172"/>
      <c r="H59" s="173"/>
      <c r="I59" s="66" t="str">
        <f t="shared" si="11"/>
        <v/>
      </c>
      <c r="J59" s="254"/>
      <c r="K59" s="36" t="str">
        <f t="shared" si="27"/>
        <v/>
      </c>
      <c r="L59" s="178"/>
      <c r="M59" s="178"/>
      <c r="N59" s="251"/>
      <c r="O59" s="118" t="str">
        <f t="shared" si="12"/>
        <v/>
      </c>
      <c r="P59" s="172"/>
      <c r="Q59" s="173"/>
      <c r="R59" s="66" t="str">
        <f t="shared" si="13"/>
        <v/>
      </c>
      <c r="S59" s="254"/>
      <c r="T59" s="36" t="str">
        <f t="shared" si="28"/>
        <v/>
      </c>
      <c r="U59" s="178"/>
      <c r="V59" s="178"/>
      <c r="W59" s="251"/>
      <c r="X59" s="118" t="str">
        <f t="shared" si="14"/>
        <v/>
      </c>
      <c r="Y59" s="172"/>
      <c r="Z59" s="173"/>
      <c r="AA59" s="66" t="str">
        <f t="shared" si="15"/>
        <v/>
      </c>
      <c r="AB59" s="254"/>
      <c r="AC59" s="36" t="str">
        <f t="shared" si="29"/>
        <v/>
      </c>
      <c r="AD59" s="178"/>
      <c r="AE59" s="178"/>
      <c r="AF59" s="251"/>
      <c r="AG59" s="118" t="str">
        <f t="shared" si="16"/>
        <v/>
      </c>
      <c r="AH59" s="172"/>
      <c r="AI59" s="173"/>
      <c r="AJ59" s="66" t="str">
        <f t="shared" si="17"/>
        <v/>
      </c>
      <c r="AK59" s="254"/>
      <c r="AL59" s="36" t="str">
        <f t="shared" si="30"/>
        <v/>
      </c>
      <c r="AM59" s="178"/>
      <c r="AN59" s="178"/>
      <c r="AO59" s="251"/>
      <c r="AP59" s="118" t="str">
        <f t="shared" si="18"/>
        <v/>
      </c>
      <c r="AQ59" s="172"/>
      <c r="AR59" s="173"/>
      <c r="AS59" s="66" t="str">
        <f t="shared" si="19"/>
        <v/>
      </c>
      <c r="AT59" s="254"/>
      <c r="AU59" s="36" t="str">
        <f t="shared" si="31"/>
        <v/>
      </c>
      <c r="AV59" s="178"/>
      <c r="AW59" s="178"/>
      <c r="AX59" s="251"/>
      <c r="AY59" s="118" t="str">
        <f t="shared" si="20"/>
        <v/>
      </c>
      <c r="AZ59" s="172"/>
      <c r="BA59" s="173"/>
      <c r="BB59" s="66" t="str">
        <f t="shared" si="21"/>
        <v/>
      </c>
      <c r="BC59" s="254"/>
      <c r="BD59" s="36" t="str">
        <f t="shared" si="32"/>
        <v/>
      </c>
      <c r="BE59" s="178"/>
      <c r="BF59" s="178"/>
      <c r="BG59" s="251"/>
      <c r="BH59" s="118" t="str">
        <f t="shared" si="22"/>
        <v/>
      </c>
      <c r="BI59" s="172"/>
      <c r="BJ59" s="173"/>
      <c r="BK59" s="66" t="str">
        <f t="shared" si="23"/>
        <v/>
      </c>
      <c r="BL59" s="254"/>
      <c r="BM59" s="36" t="str">
        <f t="shared" si="33"/>
        <v/>
      </c>
      <c r="BN59" s="178"/>
      <c r="BO59" s="178"/>
      <c r="BP59" s="251"/>
      <c r="BQ59" s="118" t="str">
        <f t="shared" si="24"/>
        <v/>
      </c>
      <c r="BR59" s="172"/>
      <c r="BS59" s="173"/>
      <c r="BT59" s="66" t="str">
        <f t="shared" si="25"/>
        <v/>
      </c>
      <c r="BU59" s="254"/>
      <c r="BV59" s="36" t="str">
        <f t="shared" si="34"/>
        <v/>
      </c>
      <c r="BW59" s="178"/>
      <c r="BX59" s="178"/>
      <c r="BY59" s="251"/>
      <c r="BZ59" s="118" t="str">
        <f t="shared" si="26"/>
        <v/>
      </c>
      <c r="CA59" s="106"/>
      <c r="CB59" s="181"/>
      <c r="CD59" s="62" t="str">
        <f t="shared" si="35"/>
        <v/>
      </c>
      <c r="CE59" s="67" t="str">
        <f t="shared" si="36"/>
        <v/>
      </c>
      <c r="CF59" s="64" t="str">
        <f t="shared" si="37"/>
        <v/>
      </c>
    </row>
    <row r="60" spans="1:84" ht="14.25" hidden="1" x14ac:dyDescent="0.15">
      <c r="A60" s="65">
        <v>49</v>
      </c>
      <c r="B60" s="167"/>
      <c r="C60" s="168"/>
      <c r="D60" s="169"/>
      <c r="E60" s="170"/>
      <c r="F60" s="171"/>
      <c r="G60" s="172"/>
      <c r="H60" s="173"/>
      <c r="I60" s="66" t="str">
        <f t="shared" si="11"/>
        <v/>
      </c>
      <c r="J60" s="254"/>
      <c r="K60" s="36" t="str">
        <f t="shared" si="27"/>
        <v/>
      </c>
      <c r="L60" s="178"/>
      <c r="M60" s="178"/>
      <c r="N60" s="251"/>
      <c r="O60" s="118" t="str">
        <f t="shared" si="12"/>
        <v/>
      </c>
      <c r="P60" s="172"/>
      <c r="Q60" s="173"/>
      <c r="R60" s="66" t="str">
        <f t="shared" si="13"/>
        <v/>
      </c>
      <c r="S60" s="254"/>
      <c r="T60" s="36" t="str">
        <f t="shared" si="28"/>
        <v/>
      </c>
      <c r="U60" s="178"/>
      <c r="V60" s="178"/>
      <c r="W60" s="251"/>
      <c r="X60" s="118" t="str">
        <f t="shared" si="14"/>
        <v/>
      </c>
      <c r="Y60" s="172"/>
      <c r="Z60" s="173"/>
      <c r="AA60" s="66" t="str">
        <f t="shared" si="15"/>
        <v/>
      </c>
      <c r="AB60" s="254"/>
      <c r="AC60" s="36" t="str">
        <f t="shared" si="29"/>
        <v/>
      </c>
      <c r="AD60" s="178"/>
      <c r="AE60" s="178"/>
      <c r="AF60" s="251"/>
      <c r="AG60" s="118" t="str">
        <f t="shared" si="16"/>
        <v/>
      </c>
      <c r="AH60" s="172"/>
      <c r="AI60" s="173"/>
      <c r="AJ60" s="66" t="str">
        <f t="shared" si="17"/>
        <v/>
      </c>
      <c r="AK60" s="254"/>
      <c r="AL60" s="36" t="str">
        <f t="shared" si="30"/>
        <v/>
      </c>
      <c r="AM60" s="178"/>
      <c r="AN60" s="178"/>
      <c r="AO60" s="251"/>
      <c r="AP60" s="118" t="str">
        <f t="shared" si="18"/>
        <v/>
      </c>
      <c r="AQ60" s="172"/>
      <c r="AR60" s="173"/>
      <c r="AS60" s="66" t="str">
        <f t="shared" si="19"/>
        <v/>
      </c>
      <c r="AT60" s="254"/>
      <c r="AU60" s="36" t="str">
        <f t="shared" si="31"/>
        <v/>
      </c>
      <c r="AV60" s="178"/>
      <c r="AW60" s="178"/>
      <c r="AX60" s="251"/>
      <c r="AY60" s="118" t="str">
        <f t="shared" si="20"/>
        <v/>
      </c>
      <c r="AZ60" s="172"/>
      <c r="BA60" s="173"/>
      <c r="BB60" s="66" t="str">
        <f t="shared" si="21"/>
        <v/>
      </c>
      <c r="BC60" s="254"/>
      <c r="BD60" s="36" t="str">
        <f t="shared" si="32"/>
        <v/>
      </c>
      <c r="BE60" s="178"/>
      <c r="BF60" s="178"/>
      <c r="BG60" s="251"/>
      <c r="BH60" s="118" t="str">
        <f t="shared" si="22"/>
        <v/>
      </c>
      <c r="BI60" s="172"/>
      <c r="BJ60" s="173"/>
      <c r="BK60" s="66" t="str">
        <f t="shared" si="23"/>
        <v/>
      </c>
      <c r="BL60" s="254"/>
      <c r="BM60" s="36" t="str">
        <f t="shared" si="33"/>
        <v/>
      </c>
      <c r="BN60" s="178"/>
      <c r="BO60" s="178"/>
      <c r="BP60" s="251"/>
      <c r="BQ60" s="118" t="str">
        <f t="shared" si="24"/>
        <v/>
      </c>
      <c r="BR60" s="172"/>
      <c r="BS60" s="173"/>
      <c r="BT60" s="66" t="str">
        <f t="shared" si="25"/>
        <v/>
      </c>
      <c r="BU60" s="254"/>
      <c r="BV60" s="36" t="str">
        <f t="shared" si="34"/>
        <v/>
      </c>
      <c r="BW60" s="178"/>
      <c r="BX60" s="178"/>
      <c r="BY60" s="251"/>
      <c r="BZ60" s="118" t="str">
        <f t="shared" si="26"/>
        <v/>
      </c>
      <c r="CA60" s="106"/>
      <c r="CB60" s="181"/>
      <c r="CD60" s="62" t="str">
        <f t="shared" si="35"/>
        <v/>
      </c>
      <c r="CE60" s="67" t="str">
        <f t="shared" si="36"/>
        <v/>
      </c>
      <c r="CF60" s="64" t="str">
        <f t="shared" si="37"/>
        <v/>
      </c>
    </row>
    <row r="61" spans="1:84" ht="14.25" hidden="1" x14ac:dyDescent="0.15">
      <c r="A61" s="65">
        <v>50</v>
      </c>
      <c r="B61" s="167"/>
      <c r="C61" s="168"/>
      <c r="D61" s="169"/>
      <c r="E61" s="170"/>
      <c r="F61" s="171"/>
      <c r="G61" s="172"/>
      <c r="H61" s="173"/>
      <c r="I61" s="66" t="str">
        <f t="shared" si="11"/>
        <v/>
      </c>
      <c r="J61" s="254"/>
      <c r="K61" s="36" t="str">
        <f t="shared" si="27"/>
        <v/>
      </c>
      <c r="L61" s="178"/>
      <c r="M61" s="178"/>
      <c r="N61" s="251"/>
      <c r="O61" s="118" t="str">
        <f t="shared" si="12"/>
        <v/>
      </c>
      <c r="P61" s="172"/>
      <c r="Q61" s="173"/>
      <c r="R61" s="66" t="str">
        <f t="shared" si="13"/>
        <v/>
      </c>
      <c r="S61" s="254"/>
      <c r="T61" s="36" t="str">
        <f t="shared" si="28"/>
        <v/>
      </c>
      <c r="U61" s="178"/>
      <c r="V61" s="178"/>
      <c r="W61" s="251"/>
      <c r="X61" s="118" t="str">
        <f t="shared" si="14"/>
        <v/>
      </c>
      <c r="Y61" s="172"/>
      <c r="Z61" s="173"/>
      <c r="AA61" s="66" t="str">
        <f t="shared" si="15"/>
        <v/>
      </c>
      <c r="AB61" s="254"/>
      <c r="AC61" s="36" t="str">
        <f t="shared" si="29"/>
        <v/>
      </c>
      <c r="AD61" s="178"/>
      <c r="AE61" s="178"/>
      <c r="AF61" s="251"/>
      <c r="AG61" s="118" t="str">
        <f t="shared" si="16"/>
        <v/>
      </c>
      <c r="AH61" s="172"/>
      <c r="AI61" s="173"/>
      <c r="AJ61" s="66" t="str">
        <f t="shared" si="17"/>
        <v/>
      </c>
      <c r="AK61" s="254"/>
      <c r="AL61" s="36" t="str">
        <f t="shared" si="30"/>
        <v/>
      </c>
      <c r="AM61" s="178"/>
      <c r="AN61" s="178"/>
      <c r="AO61" s="251"/>
      <c r="AP61" s="118" t="str">
        <f t="shared" si="18"/>
        <v/>
      </c>
      <c r="AQ61" s="172"/>
      <c r="AR61" s="173"/>
      <c r="AS61" s="66" t="str">
        <f t="shared" si="19"/>
        <v/>
      </c>
      <c r="AT61" s="254"/>
      <c r="AU61" s="36" t="str">
        <f t="shared" si="31"/>
        <v/>
      </c>
      <c r="AV61" s="178"/>
      <c r="AW61" s="178"/>
      <c r="AX61" s="251"/>
      <c r="AY61" s="118" t="str">
        <f t="shared" si="20"/>
        <v/>
      </c>
      <c r="AZ61" s="172"/>
      <c r="BA61" s="173"/>
      <c r="BB61" s="66" t="str">
        <f t="shared" si="21"/>
        <v/>
      </c>
      <c r="BC61" s="254"/>
      <c r="BD61" s="36" t="str">
        <f t="shared" si="32"/>
        <v/>
      </c>
      <c r="BE61" s="178"/>
      <c r="BF61" s="178"/>
      <c r="BG61" s="251"/>
      <c r="BH61" s="118" t="str">
        <f t="shared" si="22"/>
        <v/>
      </c>
      <c r="BI61" s="172"/>
      <c r="BJ61" s="173"/>
      <c r="BK61" s="66" t="str">
        <f t="shared" si="23"/>
        <v/>
      </c>
      <c r="BL61" s="254"/>
      <c r="BM61" s="36" t="str">
        <f t="shared" si="33"/>
        <v/>
      </c>
      <c r="BN61" s="178"/>
      <c r="BO61" s="178"/>
      <c r="BP61" s="251"/>
      <c r="BQ61" s="118" t="str">
        <f t="shared" si="24"/>
        <v/>
      </c>
      <c r="BR61" s="172"/>
      <c r="BS61" s="173"/>
      <c r="BT61" s="66" t="str">
        <f t="shared" si="25"/>
        <v/>
      </c>
      <c r="BU61" s="254"/>
      <c r="BV61" s="36" t="str">
        <f t="shared" si="34"/>
        <v/>
      </c>
      <c r="BW61" s="178"/>
      <c r="BX61" s="178"/>
      <c r="BY61" s="251"/>
      <c r="BZ61" s="118" t="str">
        <f t="shared" si="26"/>
        <v/>
      </c>
      <c r="CA61" s="106"/>
      <c r="CB61" s="181"/>
      <c r="CD61" s="62" t="str">
        <f t="shared" si="35"/>
        <v/>
      </c>
      <c r="CE61" s="67" t="str">
        <f t="shared" si="36"/>
        <v/>
      </c>
      <c r="CF61" s="64" t="str">
        <f t="shared" si="37"/>
        <v/>
      </c>
    </row>
    <row r="62" spans="1:84" ht="15" hidden="1" thickBot="1" x14ac:dyDescent="0.2">
      <c r="A62" s="68"/>
      <c r="B62" s="174"/>
      <c r="C62" s="168"/>
      <c r="D62" s="175"/>
      <c r="E62" s="170"/>
      <c r="F62" s="171"/>
      <c r="G62" s="172"/>
      <c r="H62" s="173"/>
      <c r="I62" s="66" t="str">
        <f t="shared" si="11"/>
        <v/>
      </c>
      <c r="J62" s="255"/>
      <c r="K62" s="36" t="str">
        <f t="shared" si="27"/>
        <v/>
      </c>
      <c r="L62" s="178"/>
      <c r="M62" s="178"/>
      <c r="N62" s="252"/>
      <c r="O62" s="119" t="str">
        <f t="shared" si="12"/>
        <v/>
      </c>
      <c r="P62" s="172"/>
      <c r="Q62" s="173"/>
      <c r="R62" s="66" t="str">
        <f t="shared" si="13"/>
        <v/>
      </c>
      <c r="S62" s="255"/>
      <c r="T62" s="36" t="str">
        <f t="shared" si="28"/>
        <v/>
      </c>
      <c r="U62" s="178"/>
      <c r="V62" s="178"/>
      <c r="W62" s="252"/>
      <c r="X62" s="119" t="str">
        <f t="shared" si="14"/>
        <v/>
      </c>
      <c r="Y62" s="172"/>
      <c r="Z62" s="173"/>
      <c r="AA62" s="66" t="str">
        <f t="shared" si="15"/>
        <v/>
      </c>
      <c r="AB62" s="255"/>
      <c r="AC62" s="36" t="str">
        <f t="shared" si="29"/>
        <v/>
      </c>
      <c r="AD62" s="178"/>
      <c r="AE62" s="178"/>
      <c r="AF62" s="252"/>
      <c r="AG62" s="119" t="str">
        <f t="shared" si="16"/>
        <v/>
      </c>
      <c r="AH62" s="172"/>
      <c r="AI62" s="173"/>
      <c r="AJ62" s="66" t="str">
        <f t="shared" si="17"/>
        <v/>
      </c>
      <c r="AK62" s="255"/>
      <c r="AL62" s="36" t="str">
        <f t="shared" si="30"/>
        <v/>
      </c>
      <c r="AM62" s="178"/>
      <c r="AN62" s="178"/>
      <c r="AO62" s="252"/>
      <c r="AP62" s="119" t="str">
        <f t="shared" si="18"/>
        <v/>
      </c>
      <c r="AQ62" s="172"/>
      <c r="AR62" s="173"/>
      <c r="AS62" s="66" t="str">
        <f t="shared" si="19"/>
        <v/>
      </c>
      <c r="AT62" s="255"/>
      <c r="AU62" s="36" t="str">
        <f t="shared" si="31"/>
        <v/>
      </c>
      <c r="AV62" s="178"/>
      <c r="AW62" s="178"/>
      <c r="AX62" s="252"/>
      <c r="AY62" s="119" t="str">
        <f t="shared" si="20"/>
        <v/>
      </c>
      <c r="AZ62" s="172"/>
      <c r="BA62" s="173"/>
      <c r="BB62" s="66" t="str">
        <f t="shared" si="21"/>
        <v/>
      </c>
      <c r="BC62" s="255"/>
      <c r="BD62" s="36" t="str">
        <f t="shared" si="32"/>
        <v/>
      </c>
      <c r="BE62" s="178"/>
      <c r="BF62" s="178"/>
      <c r="BG62" s="252"/>
      <c r="BH62" s="119" t="str">
        <f t="shared" si="22"/>
        <v/>
      </c>
      <c r="BI62" s="172"/>
      <c r="BJ62" s="173"/>
      <c r="BK62" s="66" t="str">
        <f t="shared" si="23"/>
        <v/>
      </c>
      <c r="BL62" s="255"/>
      <c r="BM62" s="36" t="str">
        <f t="shared" si="33"/>
        <v/>
      </c>
      <c r="BN62" s="178"/>
      <c r="BO62" s="178"/>
      <c r="BP62" s="252"/>
      <c r="BQ62" s="119" t="str">
        <f t="shared" si="24"/>
        <v/>
      </c>
      <c r="BR62" s="172"/>
      <c r="BS62" s="173"/>
      <c r="BT62" s="66" t="str">
        <f t="shared" si="25"/>
        <v/>
      </c>
      <c r="BU62" s="255"/>
      <c r="BV62" s="36" t="str">
        <f t="shared" si="34"/>
        <v/>
      </c>
      <c r="BW62" s="178"/>
      <c r="BX62" s="178"/>
      <c r="BY62" s="252"/>
      <c r="BZ62" s="119" t="str">
        <f t="shared" si="26"/>
        <v/>
      </c>
      <c r="CA62" s="106"/>
      <c r="CB62" s="182"/>
      <c r="CD62" s="62" t="str">
        <f t="shared" si="35"/>
        <v/>
      </c>
      <c r="CE62" s="67" t="str">
        <f t="shared" si="36"/>
        <v/>
      </c>
      <c r="CF62" s="64" t="str">
        <f t="shared" si="37"/>
        <v/>
      </c>
    </row>
    <row r="63" spans="1:84" s="14" customFormat="1" ht="7.5" customHeight="1" thickTop="1" thickBot="1" x14ac:dyDescent="0.2">
      <c r="A63" s="97"/>
      <c r="B63" s="98"/>
      <c r="C63" s="98"/>
      <c r="D63" s="99"/>
      <c r="E63" s="99"/>
      <c r="F63" s="100"/>
      <c r="G63" s="74"/>
      <c r="H63" s="75"/>
      <c r="I63" s="76"/>
      <c r="J63" s="76"/>
      <c r="K63" s="76"/>
      <c r="L63" s="76"/>
      <c r="M63" s="76"/>
      <c r="N63" s="101"/>
      <c r="O63" s="114"/>
      <c r="P63" s="74"/>
      <c r="Q63" s="75"/>
      <c r="R63" s="76"/>
      <c r="S63" s="76"/>
      <c r="T63" s="76"/>
      <c r="U63" s="76"/>
      <c r="V63" s="76"/>
      <c r="W63" s="101"/>
      <c r="X63" s="114"/>
      <c r="Y63" s="74"/>
      <c r="Z63" s="75"/>
      <c r="AA63" s="76"/>
      <c r="AB63" s="76"/>
      <c r="AC63" s="76"/>
      <c r="AD63" s="76"/>
      <c r="AE63" s="76"/>
      <c r="AF63" s="101"/>
      <c r="AG63" s="114"/>
      <c r="AH63" s="74"/>
      <c r="AI63" s="75"/>
      <c r="AJ63" s="76"/>
      <c r="AK63" s="76"/>
      <c r="AL63" s="76"/>
      <c r="AM63" s="76"/>
      <c r="AN63" s="76"/>
      <c r="AO63" s="101"/>
      <c r="AP63" s="114"/>
      <c r="AQ63" s="74"/>
      <c r="AR63" s="75"/>
      <c r="AS63" s="76"/>
      <c r="AT63" s="76"/>
      <c r="AU63" s="76"/>
      <c r="AV63" s="76"/>
      <c r="AW63" s="76"/>
      <c r="AX63" s="101"/>
      <c r="AY63" s="114"/>
      <c r="AZ63" s="74"/>
      <c r="BA63" s="75"/>
      <c r="BB63" s="76"/>
      <c r="BC63" s="76"/>
      <c r="BD63" s="76"/>
      <c r="BE63" s="76"/>
      <c r="BF63" s="76"/>
      <c r="BG63" s="101"/>
      <c r="BH63" s="114"/>
      <c r="BI63" s="74"/>
      <c r="BJ63" s="75"/>
      <c r="BK63" s="76"/>
      <c r="BL63" s="76"/>
      <c r="BM63" s="76"/>
      <c r="BN63" s="76"/>
      <c r="BO63" s="76"/>
      <c r="BP63" s="101"/>
      <c r="BQ63" s="114"/>
      <c r="BR63" s="74"/>
      <c r="BS63" s="75"/>
      <c r="BT63" s="76"/>
      <c r="BU63" s="76"/>
      <c r="BV63" s="76"/>
      <c r="BW63" s="76"/>
      <c r="BX63" s="76"/>
      <c r="BY63" s="101"/>
      <c r="BZ63" s="114"/>
      <c r="CA63" s="107"/>
      <c r="CB63" s="128"/>
      <c r="CD63" s="94" t="str">
        <f t="shared" si="35"/>
        <v/>
      </c>
      <c r="CE63" s="95" t="str">
        <f t="shared" ref="CE63:CE64" si="38">C63&amp;E63</f>
        <v/>
      </c>
      <c r="CF63" s="96" t="str">
        <f t="shared" si="37"/>
        <v/>
      </c>
    </row>
    <row r="64" spans="1:84" s="93" customFormat="1" ht="15.75" thickTop="1" thickBot="1" x14ac:dyDescent="0.2">
      <c r="A64" s="256" t="s">
        <v>75</v>
      </c>
      <c r="B64" s="257"/>
      <c r="C64" s="257"/>
      <c r="D64" s="257"/>
      <c r="E64" s="92"/>
      <c r="F64" s="69"/>
      <c r="G64" s="70">
        <f>SUM(G10:G63)</f>
        <v>70200</v>
      </c>
      <c r="H64" s="71">
        <f>SUM(H9:H63)</f>
        <v>64200</v>
      </c>
      <c r="I64" s="117">
        <f>AVERAGE(I11:I63)</f>
        <v>3.7766666666666664E-2</v>
      </c>
      <c r="J64" s="71">
        <f>'交付申請額（上限額）の算定'!$K$25*G64</f>
        <v>18720</v>
      </c>
      <c r="K64" s="71">
        <f>SUM(K9:K63)</f>
        <v>73200</v>
      </c>
      <c r="L64" s="71">
        <f>SUM(L9:L63)</f>
        <v>64200</v>
      </c>
      <c r="M64" s="71">
        <f>SUM(M9:M63)</f>
        <v>9000</v>
      </c>
      <c r="N64" s="176">
        <v>21120</v>
      </c>
      <c r="O64" s="117">
        <f>AVERAGE(O11:O63)</f>
        <v>3.8599999999999995E-2</v>
      </c>
      <c r="P64" s="70">
        <f>SUM(P10:P63)</f>
        <v>70200</v>
      </c>
      <c r="Q64" s="71">
        <f>SUM(Q9:Q63)</f>
        <v>64200</v>
      </c>
      <c r="R64" s="117">
        <f>AVERAGE(R11:R63)</f>
        <v>3.7766666666666664E-2</v>
      </c>
      <c r="S64" s="71">
        <f>'交付申請額（上限額）の算定'!$K$25*P64</f>
        <v>18720</v>
      </c>
      <c r="T64" s="71">
        <f>SUM(T9:T63)</f>
        <v>73200</v>
      </c>
      <c r="U64" s="71">
        <f>SUM(U9:U63)</f>
        <v>64200</v>
      </c>
      <c r="V64" s="71">
        <f>SUM(V9:V63)</f>
        <v>9000</v>
      </c>
      <c r="W64" s="176">
        <v>21120</v>
      </c>
      <c r="X64" s="117">
        <f>AVERAGE(X11:X63)</f>
        <v>3.8599999999999995E-2</v>
      </c>
      <c r="Y64" s="70">
        <f>SUM(Y10:Y63)</f>
        <v>81200</v>
      </c>
      <c r="Z64" s="71">
        <f>SUM(Z9:Z63)</f>
        <v>76200</v>
      </c>
      <c r="AA64" s="117">
        <f>AVERAGE(AA11:AA63)</f>
        <v>3.4766666666666661E-2</v>
      </c>
      <c r="AB64" s="71">
        <f>'交付申請額（上限額）の算定'!$K$25*Y64</f>
        <v>21653.333333333332</v>
      </c>
      <c r="AC64" s="71">
        <f>SUM(AC9:AC63)</f>
        <v>0</v>
      </c>
      <c r="AD64" s="71">
        <f>SUM(AD9:AD63)</f>
        <v>0</v>
      </c>
      <c r="AE64" s="71">
        <f>SUM(AE9:AE63)</f>
        <v>0</v>
      </c>
      <c r="AF64" s="176">
        <v>21120</v>
      </c>
      <c r="AG64" s="117" t="e">
        <f>AVERAGE(AG11:AG63)</f>
        <v>#DIV/0!</v>
      </c>
      <c r="AH64" s="70">
        <f>SUM(AH10:AH63)</f>
        <v>81200</v>
      </c>
      <c r="AI64" s="71">
        <f>SUM(AI9:AI63)</f>
        <v>76200</v>
      </c>
      <c r="AJ64" s="117">
        <f>AVERAGE(AJ11:AJ63)</f>
        <v>3.4766666666666661E-2</v>
      </c>
      <c r="AK64" s="71">
        <f>'交付申請額（上限額）の算定'!$K$25*AH64</f>
        <v>21653.333333333332</v>
      </c>
      <c r="AL64" s="71">
        <f>SUM(AL9:AL63)</f>
        <v>64200</v>
      </c>
      <c r="AM64" s="71">
        <f>SUM(AM9:AM63)</f>
        <v>58200</v>
      </c>
      <c r="AN64" s="71">
        <f>SUM(AN9:AN63)</f>
        <v>6000</v>
      </c>
      <c r="AO64" s="176">
        <v>21120</v>
      </c>
      <c r="AP64" s="117">
        <f>AVERAGE(AP11:AP63)</f>
        <v>3.8836363636363634E-2</v>
      </c>
      <c r="AQ64" s="70">
        <f>SUM(AQ10:AQ63)</f>
        <v>81200</v>
      </c>
      <c r="AR64" s="71">
        <f>SUM(AR9:AR63)</f>
        <v>76200</v>
      </c>
      <c r="AS64" s="117">
        <f>AVERAGE(AS11:AS63)</f>
        <v>3.4766666666666661E-2</v>
      </c>
      <c r="AT64" s="71">
        <f>'交付申請額（上限額）の算定'!$K$25*AQ64</f>
        <v>21653.333333333332</v>
      </c>
      <c r="AU64" s="71">
        <f>SUM(AU9:AU63)</f>
        <v>84200</v>
      </c>
      <c r="AV64" s="71">
        <f>SUM(AV9:AV63)</f>
        <v>76200</v>
      </c>
      <c r="AW64" s="71">
        <f>SUM(AW9:AW63)</f>
        <v>8000</v>
      </c>
      <c r="AX64" s="176">
        <v>21120</v>
      </c>
      <c r="AY64" s="117">
        <f>AVERAGE(AY11:AY63)</f>
        <v>4.0984615384615383E-2</v>
      </c>
      <c r="AZ64" s="70">
        <f>SUM(AZ10:AZ63)</f>
        <v>81200</v>
      </c>
      <c r="BA64" s="71">
        <f>SUM(BA9:BA63)</f>
        <v>76200</v>
      </c>
      <c r="BB64" s="117">
        <f>AVERAGE(BB11:BB63)</f>
        <v>3.4766666666666661E-2</v>
      </c>
      <c r="BC64" s="71">
        <f>'交付申請額（上限額）の算定'!$K$25*AZ64</f>
        <v>21653.333333333332</v>
      </c>
      <c r="BD64" s="71">
        <f>SUM(BD9:BD63)</f>
        <v>0</v>
      </c>
      <c r="BE64" s="71">
        <f>SUM(BE9:BE63)</f>
        <v>0</v>
      </c>
      <c r="BF64" s="71">
        <f>SUM(BF9:BF63)</f>
        <v>0</v>
      </c>
      <c r="BG64" s="176">
        <v>21120</v>
      </c>
      <c r="BH64" s="117" t="e">
        <f>AVERAGE(BH11:BH63)</f>
        <v>#DIV/0!</v>
      </c>
      <c r="BI64" s="70">
        <f>SUM(BI10:BI63)</f>
        <v>81200</v>
      </c>
      <c r="BJ64" s="71">
        <f>SUM(BJ9:BJ63)</f>
        <v>76200</v>
      </c>
      <c r="BK64" s="117">
        <f>AVERAGE(BK11:BK63)</f>
        <v>3.4766666666666661E-2</v>
      </c>
      <c r="BL64" s="71">
        <f>'交付申請額（上限額）の算定'!$K$25*BI64</f>
        <v>21653.333333333332</v>
      </c>
      <c r="BM64" s="71">
        <f>SUM(BM9:BM63)</f>
        <v>64200</v>
      </c>
      <c r="BN64" s="71">
        <f>SUM(BN9:BN63)</f>
        <v>58200</v>
      </c>
      <c r="BO64" s="71">
        <f>SUM(BO9:BO63)</f>
        <v>6000</v>
      </c>
      <c r="BP64" s="176">
        <v>21120</v>
      </c>
      <c r="BQ64" s="117">
        <f>AVERAGE(BQ11:BQ63)</f>
        <v>3.8836363636363634E-2</v>
      </c>
      <c r="BR64" s="70">
        <f>SUM(BR10:BR63)</f>
        <v>81200</v>
      </c>
      <c r="BS64" s="71">
        <f>SUM(BS9:BS63)</f>
        <v>76200</v>
      </c>
      <c r="BT64" s="117">
        <f>AVERAGE(BT11:BT63)</f>
        <v>3.4766666666666661E-2</v>
      </c>
      <c r="BU64" s="71">
        <f>'交付申請額（上限額）の算定'!$K$25*BR64</f>
        <v>21653.333333333332</v>
      </c>
      <c r="BV64" s="71">
        <f>SUM(BV9:BV63)</f>
        <v>84200</v>
      </c>
      <c r="BW64" s="71">
        <f>SUM(BW9:BW63)</f>
        <v>76200</v>
      </c>
      <c r="BX64" s="71">
        <f>SUM(BX9:BX63)</f>
        <v>8000</v>
      </c>
      <c r="BY64" s="176">
        <v>21120</v>
      </c>
      <c r="BZ64" s="117">
        <f>AVERAGE(BZ11:BZ63)</f>
        <v>4.0984615384615383E-2</v>
      </c>
      <c r="CA64" s="108"/>
      <c r="CB64" s="129"/>
      <c r="CD64" s="94"/>
      <c r="CE64" s="95" t="str">
        <f t="shared" si="38"/>
        <v/>
      </c>
      <c r="CF64" s="96" t="str">
        <f t="shared" si="37"/>
        <v/>
      </c>
    </row>
    <row r="65" spans="2:80" s="14" customFormat="1" ht="7.5" customHeight="1" x14ac:dyDescent="0.15">
      <c r="B65" s="93"/>
      <c r="C65" s="93"/>
      <c r="CB65" s="130"/>
    </row>
    <row r="66" spans="2:80" s="90" customFormat="1" ht="14.25" thickBot="1" x14ac:dyDescent="0.2">
      <c r="B66" s="115"/>
      <c r="C66" s="115"/>
      <c r="G66" s="90" t="s">
        <v>84</v>
      </c>
      <c r="J66" s="116" t="s">
        <v>85</v>
      </c>
      <c r="N66" s="116" t="s">
        <v>86</v>
      </c>
      <c r="P66" s="90" t="s">
        <v>84</v>
      </c>
      <c r="S66" s="116" t="s">
        <v>85</v>
      </c>
      <c r="W66" s="116" t="s">
        <v>86</v>
      </c>
      <c r="Y66" s="90" t="s">
        <v>84</v>
      </c>
      <c r="AB66" s="116" t="s">
        <v>85</v>
      </c>
      <c r="AF66" s="116" t="s">
        <v>86</v>
      </c>
      <c r="AH66" s="90" t="s">
        <v>84</v>
      </c>
      <c r="AK66" s="116" t="s">
        <v>85</v>
      </c>
      <c r="AO66" s="116" t="s">
        <v>86</v>
      </c>
      <c r="AQ66" s="90" t="s">
        <v>84</v>
      </c>
      <c r="AT66" s="116" t="s">
        <v>85</v>
      </c>
      <c r="AX66" s="116" t="s">
        <v>86</v>
      </c>
      <c r="AZ66" s="90" t="s">
        <v>84</v>
      </c>
      <c r="BC66" s="116" t="s">
        <v>85</v>
      </c>
      <c r="BG66" s="116" t="s">
        <v>86</v>
      </c>
      <c r="BI66" s="90" t="s">
        <v>84</v>
      </c>
      <c r="BL66" s="116" t="s">
        <v>85</v>
      </c>
      <c r="BP66" s="116" t="s">
        <v>86</v>
      </c>
      <c r="BR66" s="90" t="s">
        <v>84</v>
      </c>
      <c r="BU66" s="116" t="s">
        <v>85</v>
      </c>
      <c r="BY66" s="116" t="s">
        <v>86</v>
      </c>
      <c r="CB66" s="130"/>
    </row>
    <row r="67" spans="2:80" s="14" customFormat="1" ht="14.25" thickBot="1" x14ac:dyDescent="0.2">
      <c r="B67" s="93"/>
      <c r="C67" s="93"/>
      <c r="G67" s="91">
        <f>'交付申請額（上限額）の算定'!$K$12</f>
        <v>85500</v>
      </c>
      <c r="H67" s="109"/>
      <c r="I67" s="110"/>
      <c r="J67" s="91">
        <f>G64+J64</f>
        <v>88920</v>
      </c>
      <c r="L67" s="111"/>
      <c r="M67" s="110"/>
      <c r="N67" s="91">
        <f>K64+N64</f>
        <v>94320</v>
      </c>
      <c r="P67" s="91">
        <f>'交付申請額（上限額）の算定'!$K$12</f>
        <v>85500</v>
      </c>
      <c r="Q67" s="109"/>
      <c r="R67" s="110"/>
      <c r="S67" s="91">
        <f>P64+S64</f>
        <v>88920</v>
      </c>
      <c r="U67" s="111"/>
      <c r="V67" s="110"/>
      <c r="W67" s="91">
        <f>T64+W64</f>
        <v>94320</v>
      </c>
      <c r="Y67" s="91">
        <f>'交付申請額（上限額）の算定'!$K$12</f>
        <v>85500</v>
      </c>
      <c r="Z67" s="109"/>
      <c r="AA67" s="110"/>
      <c r="AB67" s="91">
        <f>Y64+AB64</f>
        <v>102853.33333333333</v>
      </c>
      <c r="AD67" s="111"/>
      <c r="AE67" s="110"/>
      <c r="AF67" s="91">
        <f>AC64+AF64</f>
        <v>21120</v>
      </c>
      <c r="AH67" s="91">
        <f>'交付申請額（上限額）の算定'!$K$12</f>
        <v>85500</v>
      </c>
      <c r="AI67" s="109"/>
      <c r="AJ67" s="110"/>
      <c r="AK67" s="91">
        <f>AH64+AK64</f>
        <v>102853.33333333333</v>
      </c>
      <c r="AM67" s="111"/>
      <c r="AN67" s="110"/>
      <c r="AO67" s="91">
        <f>AL64+AO64</f>
        <v>85320</v>
      </c>
      <c r="AQ67" s="91">
        <f>'交付申請額（上限額）の算定'!$K$12</f>
        <v>85500</v>
      </c>
      <c r="AR67" s="109"/>
      <c r="AS67" s="110"/>
      <c r="AT67" s="91">
        <f>AQ64+AT64</f>
        <v>102853.33333333333</v>
      </c>
      <c r="AV67" s="111"/>
      <c r="AW67" s="110"/>
      <c r="AX67" s="91">
        <f>AU64+AX64</f>
        <v>105320</v>
      </c>
      <c r="AZ67" s="91">
        <f>'交付申請額（上限額）の算定'!$K$12</f>
        <v>85500</v>
      </c>
      <c r="BA67" s="109"/>
      <c r="BB67" s="110"/>
      <c r="BC67" s="91">
        <f>AZ64+BC64</f>
        <v>102853.33333333333</v>
      </c>
      <c r="BE67" s="111"/>
      <c r="BF67" s="110"/>
      <c r="BG67" s="91">
        <f>BD64+BG64</f>
        <v>21120</v>
      </c>
      <c r="BI67" s="91">
        <f>'交付申請額（上限額）の算定'!$K$12</f>
        <v>85500</v>
      </c>
      <c r="BJ67" s="109"/>
      <c r="BK67" s="110"/>
      <c r="BL67" s="91">
        <f>BI64+BL64</f>
        <v>102853.33333333333</v>
      </c>
      <c r="BN67" s="111"/>
      <c r="BO67" s="110"/>
      <c r="BP67" s="91">
        <f>BM64+BP64</f>
        <v>85320</v>
      </c>
      <c r="BR67" s="91">
        <f>'交付申請額（上限額）の算定'!$K$12</f>
        <v>85500</v>
      </c>
      <c r="BS67" s="109"/>
      <c r="BT67" s="110"/>
      <c r="BU67" s="91">
        <f>BR64+BU64</f>
        <v>102853.33333333333</v>
      </c>
      <c r="BW67" s="111"/>
      <c r="BX67" s="110"/>
      <c r="BY67" s="91">
        <f>BV64+BY64</f>
        <v>105320</v>
      </c>
      <c r="CB67" s="130"/>
    </row>
    <row r="68" spans="2:80" s="14" customFormat="1" ht="7.5" customHeight="1" x14ac:dyDescent="0.15">
      <c r="B68" s="93"/>
      <c r="C68" s="93"/>
      <c r="CB68" s="130"/>
    </row>
    <row r="69" spans="2:80" x14ac:dyDescent="0.15">
      <c r="P69" s="14"/>
      <c r="Q69" s="14"/>
      <c r="T69" s="14"/>
      <c r="U69" s="14"/>
      <c r="V69" s="14"/>
      <c r="W69" s="14"/>
      <c r="Y69" s="14"/>
      <c r="Z69" s="14"/>
      <c r="AC69" s="14"/>
      <c r="AD69" s="14"/>
      <c r="AE69" s="14"/>
      <c r="AF69" s="14"/>
      <c r="AQ69" s="14"/>
      <c r="AR69" s="14"/>
      <c r="AU69" s="14"/>
      <c r="AV69" s="14"/>
      <c r="AW69" s="14"/>
      <c r="AX69" s="14"/>
      <c r="AZ69" s="14"/>
      <c r="BA69" s="14"/>
      <c r="BD69" s="14"/>
      <c r="BE69" s="14"/>
      <c r="BF69" s="14"/>
      <c r="BG69" s="14"/>
      <c r="BR69" s="14"/>
      <c r="BS69" s="14"/>
      <c r="BV69" s="14"/>
      <c r="BW69" s="14"/>
      <c r="BX69" s="14"/>
      <c r="BY69" s="14"/>
    </row>
    <row r="70" spans="2:80" x14ac:dyDescent="0.15">
      <c r="P70" s="14"/>
      <c r="Q70" s="14"/>
      <c r="T70" s="14"/>
      <c r="U70" s="14"/>
      <c r="V70" s="14"/>
      <c r="W70" s="14"/>
      <c r="Y70" s="14"/>
      <c r="Z70" s="14"/>
      <c r="AC70" s="14"/>
      <c r="AD70" s="14"/>
      <c r="AE70" s="14"/>
      <c r="AF70" s="14"/>
      <c r="AQ70" s="14"/>
      <c r="AR70" s="14"/>
      <c r="AU70" s="14"/>
      <c r="AV70" s="14"/>
      <c r="AW70" s="14"/>
      <c r="AX70" s="14"/>
      <c r="AZ70" s="14"/>
      <c r="BA70" s="14"/>
      <c r="BD70" s="14"/>
      <c r="BE70" s="14"/>
      <c r="BF70" s="14"/>
      <c r="BG70" s="14"/>
      <c r="BR70" s="14"/>
      <c r="BS70" s="14"/>
      <c r="BV70" s="14"/>
      <c r="BW70" s="14"/>
      <c r="BX70" s="14"/>
      <c r="BY70" s="14"/>
    </row>
    <row r="71" spans="2:80" x14ac:dyDescent="0.15">
      <c r="P71" s="14"/>
      <c r="Q71" s="14"/>
      <c r="T71" s="14"/>
      <c r="U71" s="14"/>
      <c r="V71" s="14"/>
      <c r="W71" s="14"/>
      <c r="Y71" s="14"/>
      <c r="Z71" s="14"/>
      <c r="AC71" s="14"/>
      <c r="AD71" s="14"/>
      <c r="AE71" s="14"/>
      <c r="AF71" s="14"/>
      <c r="AQ71" s="14"/>
      <c r="AR71" s="14"/>
      <c r="AU71" s="14"/>
      <c r="AV71" s="14"/>
      <c r="AW71" s="14"/>
      <c r="AX71" s="14"/>
      <c r="AZ71" s="14"/>
      <c r="BA71" s="14"/>
      <c r="BD71" s="14"/>
      <c r="BE71" s="14"/>
      <c r="BF71" s="14"/>
      <c r="BG71" s="14"/>
      <c r="BR71" s="14"/>
      <c r="BS71" s="14"/>
      <c r="BV71" s="14"/>
      <c r="BW71" s="14"/>
      <c r="BX71" s="14"/>
      <c r="BY71" s="14"/>
    </row>
    <row r="72" spans="2:80" x14ac:dyDescent="0.15">
      <c r="P72" s="14"/>
      <c r="Q72" s="14"/>
      <c r="T72" s="14"/>
      <c r="U72" s="14"/>
      <c r="V72" s="14"/>
      <c r="W72" s="14"/>
      <c r="Y72" s="14"/>
      <c r="Z72" s="14"/>
      <c r="AC72" s="14"/>
      <c r="AD72" s="14"/>
      <c r="AE72" s="14"/>
      <c r="AF72" s="14"/>
      <c r="AQ72" s="14"/>
      <c r="AR72" s="14"/>
      <c r="AU72" s="14"/>
      <c r="AV72" s="14"/>
      <c r="AW72" s="14"/>
      <c r="AX72" s="14"/>
      <c r="AZ72" s="14"/>
      <c r="BA72" s="14"/>
      <c r="BD72" s="14"/>
      <c r="BE72" s="14"/>
      <c r="BF72" s="14"/>
      <c r="BG72" s="14"/>
      <c r="BR72" s="14"/>
      <c r="BS72" s="14"/>
      <c r="BV72" s="14"/>
      <c r="BW72" s="14"/>
      <c r="BX72" s="14"/>
      <c r="BY72" s="14"/>
    </row>
    <row r="73" spans="2:80" x14ac:dyDescent="0.15">
      <c r="P73" s="14"/>
      <c r="Q73" s="14"/>
      <c r="T73" s="14"/>
      <c r="U73" s="14"/>
      <c r="V73" s="14"/>
      <c r="W73" s="14"/>
      <c r="Y73" s="14"/>
      <c r="Z73" s="14"/>
      <c r="AC73" s="14"/>
      <c r="AD73" s="14"/>
      <c r="AE73" s="14"/>
      <c r="AF73" s="14"/>
      <c r="AQ73" s="14"/>
      <c r="AR73" s="14"/>
      <c r="AU73" s="14"/>
      <c r="AV73" s="14"/>
      <c r="AW73" s="14"/>
      <c r="AX73" s="14"/>
      <c r="AZ73" s="14"/>
      <c r="BA73" s="14"/>
      <c r="BD73" s="14"/>
      <c r="BE73" s="14"/>
      <c r="BF73" s="14"/>
      <c r="BG73" s="14"/>
      <c r="BR73" s="14"/>
      <c r="BS73" s="14"/>
      <c r="BV73" s="14"/>
      <c r="BW73" s="14"/>
      <c r="BX73" s="14"/>
      <c r="BY73" s="14"/>
    </row>
    <row r="74" spans="2:80" x14ac:dyDescent="0.15">
      <c r="P74" s="14"/>
      <c r="Q74" s="14"/>
      <c r="T74" s="14"/>
      <c r="U74" s="14"/>
      <c r="V74" s="14"/>
      <c r="W74" s="14"/>
      <c r="Y74" s="14"/>
      <c r="Z74" s="14"/>
      <c r="AC74" s="14"/>
      <c r="AD74" s="14"/>
      <c r="AE74" s="14"/>
      <c r="AF74" s="14"/>
      <c r="AQ74" s="14"/>
      <c r="AR74" s="14"/>
      <c r="AU74" s="14"/>
      <c r="AV74" s="14"/>
      <c r="AW74" s="14"/>
      <c r="AX74" s="14"/>
      <c r="AZ74" s="14"/>
      <c r="BA74" s="14"/>
      <c r="BD74" s="14"/>
      <c r="BE74" s="14"/>
      <c r="BF74" s="14"/>
      <c r="BG74" s="14"/>
      <c r="BR74" s="14"/>
      <c r="BS74" s="14"/>
      <c r="BV74" s="14"/>
      <c r="BW74" s="14"/>
      <c r="BX74" s="14"/>
      <c r="BY74" s="14"/>
    </row>
    <row r="75" spans="2:80" x14ac:dyDescent="0.15">
      <c r="P75" s="14"/>
      <c r="Q75" s="14"/>
      <c r="T75" s="14"/>
      <c r="U75" s="14"/>
      <c r="V75" s="14"/>
      <c r="W75" s="14"/>
      <c r="Y75" s="14"/>
      <c r="Z75" s="14"/>
      <c r="AC75" s="14"/>
      <c r="AD75" s="14"/>
      <c r="AE75" s="14"/>
      <c r="AF75" s="14"/>
      <c r="AQ75" s="14"/>
      <c r="AR75" s="14"/>
      <c r="AU75" s="14"/>
      <c r="AV75" s="14"/>
      <c r="AW75" s="14"/>
      <c r="AX75" s="14"/>
      <c r="AZ75" s="14"/>
      <c r="BA75" s="14"/>
      <c r="BD75" s="14"/>
      <c r="BE75" s="14"/>
      <c r="BF75" s="14"/>
      <c r="BG75" s="14"/>
      <c r="BR75" s="14"/>
      <c r="BS75" s="14"/>
      <c r="BV75" s="14"/>
      <c r="BW75" s="14"/>
      <c r="BX75" s="14"/>
      <c r="BY75" s="14"/>
    </row>
    <row r="76" spans="2:80" x14ac:dyDescent="0.15">
      <c r="P76" s="14"/>
      <c r="Q76" s="14"/>
      <c r="T76" s="14"/>
      <c r="U76" s="14"/>
      <c r="V76" s="14"/>
      <c r="W76" s="14"/>
      <c r="Y76" s="14"/>
      <c r="Z76" s="14"/>
      <c r="AC76" s="14"/>
      <c r="AD76" s="14"/>
      <c r="AE76" s="14"/>
      <c r="AF76" s="14"/>
      <c r="AQ76" s="14"/>
      <c r="AR76" s="14"/>
      <c r="AU76" s="14"/>
      <c r="AV76" s="14"/>
      <c r="AW76" s="14"/>
      <c r="AX76" s="14"/>
      <c r="AZ76" s="14"/>
      <c r="BA76" s="14"/>
      <c r="BD76" s="14"/>
      <c r="BE76" s="14"/>
      <c r="BF76" s="14"/>
      <c r="BG76" s="14"/>
      <c r="BR76" s="14"/>
      <c r="BS76" s="14"/>
      <c r="BV76" s="14"/>
      <c r="BW76" s="14"/>
      <c r="BX76" s="14"/>
      <c r="BY76" s="14"/>
    </row>
    <row r="77" spans="2:80" x14ac:dyDescent="0.15">
      <c r="P77" s="14"/>
      <c r="Q77" s="14"/>
      <c r="T77" s="14"/>
      <c r="U77" s="14"/>
      <c r="V77" s="14"/>
      <c r="W77" s="14"/>
      <c r="Y77" s="14"/>
      <c r="Z77" s="14"/>
      <c r="AC77" s="14"/>
      <c r="AD77" s="14"/>
      <c r="AE77" s="14"/>
      <c r="AF77" s="14"/>
      <c r="AQ77" s="14"/>
      <c r="AR77" s="14"/>
      <c r="AU77" s="14"/>
      <c r="AV77" s="14"/>
      <c r="AW77" s="14"/>
      <c r="AX77" s="14"/>
      <c r="AZ77" s="14"/>
      <c r="BA77" s="14"/>
      <c r="BD77" s="14"/>
      <c r="BE77" s="14"/>
      <c r="BF77" s="14"/>
      <c r="BG77" s="14"/>
      <c r="BR77" s="14"/>
      <c r="BS77" s="14"/>
      <c r="BV77" s="14"/>
      <c r="BW77" s="14"/>
      <c r="BX77" s="14"/>
      <c r="BY77" s="14"/>
    </row>
    <row r="78" spans="2:80" x14ac:dyDescent="0.15">
      <c r="P78" s="14"/>
      <c r="Q78" s="14"/>
      <c r="T78" s="14"/>
      <c r="U78" s="14"/>
      <c r="V78" s="14"/>
      <c r="W78" s="14"/>
      <c r="Y78" s="14"/>
      <c r="Z78" s="14"/>
      <c r="AC78" s="14"/>
      <c r="AD78" s="14"/>
      <c r="AE78" s="14"/>
      <c r="AF78" s="14"/>
      <c r="AQ78" s="14"/>
      <c r="AR78" s="14"/>
      <c r="AU78" s="14"/>
      <c r="AV78" s="14"/>
      <c r="AW78" s="14"/>
      <c r="AX78" s="14"/>
      <c r="AZ78" s="14"/>
      <c r="BA78" s="14"/>
      <c r="BD78" s="14"/>
      <c r="BE78" s="14"/>
      <c r="BF78" s="14"/>
      <c r="BG78" s="14"/>
      <c r="BR78" s="14"/>
      <c r="BS78" s="14"/>
      <c r="BV78" s="14"/>
      <c r="BW78" s="14"/>
      <c r="BX78" s="14"/>
      <c r="BY78" s="14"/>
    </row>
    <row r="79" spans="2:80" x14ac:dyDescent="0.15">
      <c r="P79" s="14"/>
      <c r="Q79" s="14"/>
      <c r="T79" s="14"/>
      <c r="U79" s="14"/>
      <c r="V79" s="14"/>
      <c r="W79" s="14"/>
      <c r="Y79" s="14"/>
      <c r="Z79" s="14"/>
      <c r="AC79" s="14"/>
      <c r="AD79" s="14"/>
      <c r="AE79" s="14"/>
      <c r="AF79" s="14"/>
      <c r="AQ79" s="14"/>
      <c r="AR79" s="14"/>
      <c r="AU79" s="14"/>
      <c r="AV79" s="14"/>
      <c r="AW79" s="14"/>
      <c r="AX79" s="14"/>
      <c r="AZ79" s="14"/>
      <c r="BA79" s="14"/>
      <c r="BD79" s="14"/>
      <c r="BE79" s="14"/>
      <c r="BF79" s="14"/>
      <c r="BG79" s="14"/>
      <c r="BR79" s="14"/>
      <c r="BS79" s="14"/>
      <c r="BV79" s="14"/>
      <c r="BW79" s="14"/>
      <c r="BX79" s="14"/>
      <c r="BY79" s="14"/>
    </row>
    <row r="80" spans="2:80" x14ac:dyDescent="0.15">
      <c r="P80" s="14"/>
      <c r="Q80" s="14"/>
      <c r="T80" s="14"/>
      <c r="U80" s="14"/>
      <c r="V80" s="14"/>
      <c r="W80" s="14"/>
      <c r="Y80" s="14"/>
      <c r="Z80" s="14"/>
      <c r="AC80" s="14"/>
      <c r="AD80" s="14"/>
      <c r="AE80" s="14"/>
      <c r="AF80" s="14"/>
      <c r="AQ80" s="14"/>
      <c r="AR80" s="14"/>
      <c r="AU80" s="14"/>
      <c r="AV80" s="14"/>
      <c r="AW80" s="14"/>
      <c r="AX80" s="14"/>
      <c r="AZ80" s="14"/>
      <c r="BA80" s="14"/>
      <c r="BD80" s="14"/>
      <c r="BE80" s="14"/>
      <c r="BF80" s="14"/>
      <c r="BG80" s="14"/>
      <c r="BR80" s="14"/>
      <c r="BS80" s="14"/>
      <c r="BV80" s="14"/>
      <c r="BW80" s="14"/>
      <c r="BX80" s="14"/>
      <c r="BY80" s="14"/>
    </row>
    <row r="81" spans="16:77" x14ac:dyDescent="0.15">
      <c r="P81" s="14"/>
      <c r="Q81" s="14"/>
      <c r="T81" s="14"/>
      <c r="U81" s="14"/>
      <c r="V81" s="14"/>
      <c r="W81" s="14"/>
      <c r="Y81" s="14"/>
      <c r="Z81" s="14"/>
      <c r="AC81" s="14"/>
      <c r="AD81" s="14"/>
      <c r="AE81" s="14"/>
      <c r="AF81" s="14"/>
      <c r="AQ81" s="14"/>
      <c r="AR81" s="14"/>
      <c r="AU81" s="14"/>
      <c r="AV81" s="14"/>
      <c r="AW81" s="14"/>
      <c r="AX81" s="14"/>
      <c r="AZ81" s="14"/>
      <c r="BA81" s="14"/>
      <c r="BD81" s="14"/>
      <c r="BE81" s="14"/>
      <c r="BF81" s="14"/>
      <c r="BG81" s="14"/>
      <c r="BR81" s="14"/>
      <c r="BS81" s="14"/>
      <c r="BV81" s="14"/>
      <c r="BW81" s="14"/>
      <c r="BX81" s="14"/>
      <c r="BY81" s="14"/>
    </row>
    <row r="82" spans="16:77" x14ac:dyDescent="0.15">
      <c r="P82" s="14"/>
      <c r="Q82" s="14"/>
      <c r="T82" s="14"/>
      <c r="U82" s="14"/>
      <c r="V82" s="14"/>
      <c r="W82" s="14"/>
      <c r="Y82" s="14"/>
      <c r="Z82" s="14"/>
      <c r="AC82" s="14"/>
      <c r="AD82" s="14"/>
      <c r="AE82" s="14"/>
      <c r="AF82" s="14"/>
      <c r="AQ82" s="14"/>
      <c r="AR82" s="14"/>
      <c r="AU82" s="14"/>
      <c r="AV82" s="14"/>
      <c r="AW82" s="14"/>
      <c r="AX82" s="14"/>
      <c r="AZ82" s="14"/>
      <c r="BA82" s="14"/>
      <c r="BD82" s="14"/>
      <c r="BE82" s="14"/>
      <c r="BF82" s="14"/>
      <c r="BG82" s="14"/>
      <c r="BR82" s="14"/>
      <c r="BS82" s="14"/>
      <c r="BV82" s="14"/>
      <c r="BW82" s="14"/>
      <c r="BX82" s="14"/>
      <c r="BY82" s="14"/>
    </row>
    <row r="83" spans="16:77" x14ac:dyDescent="0.15">
      <c r="P83" s="14"/>
      <c r="Q83" s="14"/>
      <c r="T83" s="14"/>
      <c r="U83" s="14"/>
      <c r="V83" s="14"/>
      <c r="W83" s="14"/>
      <c r="Y83" s="14"/>
      <c r="Z83" s="14"/>
      <c r="AC83" s="14"/>
      <c r="AD83" s="14"/>
      <c r="AE83" s="14"/>
      <c r="AF83" s="14"/>
      <c r="AQ83" s="14"/>
      <c r="AR83" s="14"/>
      <c r="AU83" s="14"/>
      <c r="AV83" s="14"/>
      <c r="AW83" s="14"/>
      <c r="AX83" s="14"/>
      <c r="AZ83" s="14"/>
      <c r="BA83" s="14"/>
      <c r="BD83" s="14"/>
      <c r="BE83" s="14"/>
      <c r="BF83" s="14"/>
      <c r="BG83" s="14"/>
      <c r="BR83" s="14"/>
      <c r="BS83" s="14"/>
      <c r="BV83" s="14"/>
      <c r="BW83" s="14"/>
      <c r="BX83" s="14"/>
      <c r="BY83" s="14"/>
    </row>
    <row r="84" spans="16:77" x14ac:dyDescent="0.15">
      <c r="P84" s="14"/>
      <c r="Q84" s="14"/>
      <c r="T84" s="14"/>
      <c r="U84" s="14"/>
      <c r="V84" s="14"/>
      <c r="W84" s="14"/>
      <c r="Y84" s="14"/>
      <c r="Z84" s="14"/>
      <c r="AC84" s="14"/>
      <c r="AD84" s="14"/>
      <c r="AE84" s="14"/>
      <c r="AF84" s="14"/>
      <c r="AQ84" s="14"/>
      <c r="AR84" s="14"/>
      <c r="AU84" s="14"/>
      <c r="AV84" s="14"/>
      <c r="AW84" s="14"/>
      <c r="AX84" s="14"/>
      <c r="AZ84" s="14"/>
      <c r="BA84" s="14"/>
      <c r="BD84" s="14"/>
      <c r="BE84" s="14"/>
      <c r="BF84" s="14"/>
      <c r="BG84" s="14"/>
      <c r="BR84" s="14"/>
      <c r="BS84" s="14"/>
      <c r="BV84" s="14"/>
      <c r="BW84" s="14"/>
      <c r="BX84" s="14"/>
      <c r="BY84" s="14"/>
    </row>
    <row r="85" spans="16:77" x14ac:dyDescent="0.15">
      <c r="P85" s="14"/>
      <c r="Q85" s="14"/>
      <c r="T85" s="14"/>
      <c r="U85" s="14"/>
      <c r="V85" s="14"/>
      <c r="W85" s="14"/>
      <c r="Y85" s="14"/>
      <c r="Z85" s="14"/>
      <c r="AC85" s="14"/>
      <c r="AD85" s="14"/>
      <c r="AE85" s="14"/>
      <c r="AF85" s="14"/>
      <c r="AQ85" s="14"/>
      <c r="AR85" s="14"/>
      <c r="AU85" s="14"/>
      <c r="AV85" s="14"/>
      <c r="AW85" s="14"/>
      <c r="AX85" s="14"/>
      <c r="AZ85" s="14"/>
      <c r="BA85" s="14"/>
      <c r="BD85" s="14"/>
      <c r="BE85" s="14"/>
      <c r="BF85" s="14"/>
      <c r="BG85" s="14"/>
      <c r="BR85" s="14"/>
      <c r="BS85" s="14"/>
      <c r="BV85" s="14"/>
      <c r="BW85" s="14"/>
      <c r="BX85" s="14"/>
      <c r="BY85" s="14"/>
    </row>
    <row r="86" spans="16:77" x14ac:dyDescent="0.15">
      <c r="P86" s="14"/>
      <c r="Q86" s="14"/>
      <c r="T86" s="14"/>
      <c r="U86" s="14"/>
      <c r="V86" s="14"/>
      <c r="W86" s="14"/>
      <c r="Y86" s="14"/>
      <c r="Z86" s="14"/>
      <c r="AC86" s="14"/>
      <c r="AD86" s="14"/>
      <c r="AE86" s="14"/>
      <c r="AF86" s="14"/>
      <c r="AQ86" s="14"/>
      <c r="AR86" s="14"/>
      <c r="AU86" s="14"/>
      <c r="AV86" s="14"/>
      <c r="AW86" s="14"/>
      <c r="AX86" s="14"/>
      <c r="AZ86" s="14"/>
      <c r="BA86" s="14"/>
      <c r="BD86" s="14"/>
      <c r="BE86" s="14"/>
      <c r="BF86" s="14"/>
      <c r="BG86" s="14"/>
      <c r="BR86" s="14"/>
      <c r="BS86" s="14"/>
      <c r="BV86" s="14"/>
      <c r="BW86" s="14"/>
      <c r="BX86" s="14"/>
      <c r="BY86" s="14"/>
    </row>
  </sheetData>
  <sheetProtection algorithmName="SHA-512" hashValue="2UMQxHP6uZAotzNvaFD/4jhbtxX6QM2KTt6J8qy9ynu8+RO+Bnp9PDp2T2cFp/kxM4b7HKDE2xCIvLA04dirRQ==" saltValue="UKA5bCIB8z3y94q87ItAug==" spinCount="100000" sheet="1" objects="1" scenarios="1"/>
  <mergeCells count="122">
    <mergeCell ref="BY12:BY62"/>
    <mergeCell ref="BW9:BW10"/>
    <mergeCell ref="BX9:BX10"/>
    <mergeCell ref="BY9:BY10"/>
    <mergeCell ref="BZ9:BZ10"/>
    <mergeCell ref="BP9:BP10"/>
    <mergeCell ref="BQ9:BQ10"/>
    <mergeCell ref="BS9:BS10"/>
    <mergeCell ref="BT9:BT10"/>
    <mergeCell ref="BU9:BU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AK12:AK62"/>
    <mergeCell ref="AO12:AO62"/>
    <mergeCell ref="AT12:AT62"/>
    <mergeCell ref="AX12:AX62"/>
    <mergeCell ref="BC12:BC62"/>
    <mergeCell ref="BG12:BG62"/>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BL12:BL62"/>
    <mergeCell ref="BP12:BP62"/>
    <mergeCell ref="BU12:BU62"/>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64:D64"/>
    <mergeCell ref="C7:C10"/>
    <mergeCell ref="E7:E10"/>
    <mergeCell ref="H9:H10"/>
    <mergeCell ref="G8:J8"/>
    <mergeCell ref="I9:I10"/>
    <mergeCell ref="J9:J10"/>
    <mergeCell ref="J12:J62"/>
    <mergeCell ref="AB12:AB62"/>
    <mergeCell ref="D7:D10"/>
    <mergeCell ref="B7:B10"/>
    <mergeCell ref="A7:A10"/>
    <mergeCell ref="AF12:AF62"/>
    <mergeCell ref="N6:O6"/>
    <mergeCell ref="P7:X7"/>
    <mergeCell ref="P8:S8"/>
    <mergeCell ref="T8:X8"/>
    <mergeCell ref="Q9:Q10"/>
    <mergeCell ref="R9:R10"/>
    <mergeCell ref="S9:S10"/>
    <mergeCell ref="U9:U10"/>
    <mergeCell ref="V9:V10"/>
    <mergeCell ref="W9:W10"/>
    <mergeCell ref="X9:X10"/>
    <mergeCell ref="S12:S62"/>
    <mergeCell ref="W12:W62"/>
    <mergeCell ref="N12:N62"/>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s>
  <phoneticPr fontId="1"/>
  <dataValidations count="4">
    <dataValidation type="list" allowBlank="1" showInputMessage="1" showErrorMessage="1" sqref="D63:E63" xr:uid="{00000000-0002-0000-0100-000000000000}">
      <formula1>"　,常勤,非常勤,派遣,その他"</formula1>
    </dataValidation>
    <dataValidation type="list" allowBlank="1" showInputMessage="1" showErrorMessage="1" sqref="C12:C62" xr:uid="{261B846B-E75B-43E7-8FEC-EE98FF0AF3FF}">
      <formula1>"　,園長,教員,事務長,事務職員,その他"</formula1>
    </dataValidation>
    <dataValidation type="list" allowBlank="1" showInputMessage="1" showErrorMessage="1" sqref="E12:E62" xr:uid="{6BDF4910-1487-4CD1-8C8F-CCE6B058327C}">
      <formula1>"　,○"</formula1>
    </dataValidation>
    <dataValidation type="list" allowBlank="1" showInputMessage="1" showErrorMessage="1" sqref="D12:D62" xr:uid="{F57D7A08-ACC5-4503-8479-6A245594046C}">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87" fitToWidth="8" orientation="landscape" r:id="rId1"/>
  <headerFooter>
    <oddHeader>&amp;C&amp;"-,太字"&amp;16幼稚園の教育体制支援事業「賃金改善に係る計画書」兼「実績報告書」（令和３年度）</oddHeader>
  </headerFooter>
  <colBreaks count="6" manualBreakCount="6">
    <brk id="24" min="1" max="67" man="1"/>
    <brk id="33" min="1" max="67" man="1"/>
    <brk id="42" min="1" max="67" man="1"/>
    <brk id="51" min="1" max="67" man="1"/>
    <brk id="60" min="1" max="67" man="1"/>
    <brk id="69" min="1" max="6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K24"/>
  <sheetViews>
    <sheetView view="pageBreakPreview" zoomScaleNormal="100" zoomScaleSheetLayoutView="100" workbookViewId="0">
      <selection sqref="A1:I1"/>
    </sheetView>
  </sheetViews>
  <sheetFormatPr defaultColWidth="9" defaultRowHeight="13.5" x14ac:dyDescent="0.15"/>
  <cols>
    <col min="1" max="1" width="3.375" style="6" bestFit="1" customWidth="1"/>
    <col min="2" max="5" width="23.625" style="6" customWidth="1"/>
    <col min="6" max="6" width="11.625" style="6" bestFit="1" customWidth="1"/>
    <col min="7" max="7" width="10.5" style="6" customWidth="1"/>
    <col min="8" max="8" width="3.125" style="6" customWidth="1"/>
    <col min="9" max="9" width="8.375" style="6" bestFit="1" customWidth="1"/>
    <col min="10" max="16384" width="9" style="6"/>
  </cols>
  <sheetData>
    <row r="1" spans="1:11" ht="17.25" x14ac:dyDescent="0.15">
      <c r="A1" s="270" t="s">
        <v>14</v>
      </c>
      <c r="B1" s="270"/>
      <c r="C1" s="270"/>
      <c r="D1" s="270"/>
      <c r="E1" s="270"/>
      <c r="F1" s="270"/>
      <c r="G1" s="270"/>
      <c r="H1" s="270"/>
      <c r="I1" s="270"/>
      <c r="K1" s="6">
        <f>COUNTA(I8:I15)</f>
        <v>8</v>
      </c>
    </row>
    <row r="3" spans="1:11" x14ac:dyDescent="0.15">
      <c r="F3" s="8" t="s">
        <v>5</v>
      </c>
      <c r="G3" s="273" t="str">
        <f>総括表!B6</f>
        <v>・・県</v>
      </c>
      <c r="H3" s="274"/>
      <c r="I3" s="275"/>
    </row>
    <row r="4" spans="1:11" x14ac:dyDescent="0.15">
      <c r="F4" s="8" t="s">
        <v>149</v>
      </c>
      <c r="G4" s="273" t="str">
        <f>総括表!C6</f>
        <v>学校法人○○</v>
      </c>
      <c r="H4" s="274"/>
      <c r="I4" s="275"/>
    </row>
    <row r="5" spans="1:11" x14ac:dyDescent="0.15">
      <c r="F5" s="8" t="s">
        <v>0</v>
      </c>
      <c r="G5" s="273" t="str">
        <f>総括表!D6</f>
        <v>◇◇幼稚園</v>
      </c>
      <c r="H5" s="274"/>
      <c r="I5" s="275"/>
    </row>
    <row r="7" spans="1:11" s="5" customFormat="1" ht="27.75" customHeight="1" thickBot="1" x14ac:dyDescent="0.2">
      <c r="B7" s="271" t="s">
        <v>56</v>
      </c>
      <c r="C7" s="271"/>
      <c r="D7" s="271"/>
      <c r="E7" s="271"/>
      <c r="F7" s="271"/>
      <c r="G7" s="271"/>
      <c r="I7" s="5" t="s">
        <v>7</v>
      </c>
    </row>
    <row r="8" spans="1:11" ht="50.45" customHeight="1" thickBot="1" x14ac:dyDescent="0.2">
      <c r="A8" s="9" t="s">
        <v>8</v>
      </c>
      <c r="B8" s="268" t="s">
        <v>177</v>
      </c>
      <c r="C8" s="268"/>
      <c r="D8" s="268"/>
      <c r="E8" s="268"/>
      <c r="F8" s="268"/>
      <c r="G8" s="268"/>
      <c r="I8" s="191" t="s">
        <v>54</v>
      </c>
    </row>
    <row r="9" spans="1:11" ht="34.9" customHeight="1" thickBot="1" x14ac:dyDescent="0.2">
      <c r="A9" s="9" t="s">
        <v>9</v>
      </c>
      <c r="B9" s="268" t="s">
        <v>19</v>
      </c>
      <c r="C9" s="268"/>
      <c r="D9" s="268"/>
      <c r="E9" s="268"/>
      <c r="F9" s="268"/>
      <c r="G9" s="268"/>
      <c r="I9" s="191" t="s">
        <v>54</v>
      </c>
    </row>
    <row r="10" spans="1:11" ht="34.9" customHeight="1" thickBot="1" x14ac:dyDescent="0.2">
      <c r="A10" s="9" t="s">
        <v>10</v>
      </c>
      <c r="B10" s="268" t="s">
        <v>20</v>
      </c>
      <c r="C10" s="268"/>
      <c r="D10" s="268"/>
      <c r="E10" s="268"/>
      <c r="F10" s="268"/>
      <c r="G10" s="268"/>
      <c r="I10" s="191" t="s">
        <v>54</v>
      </c>
    </row>
    <row r="11" spans="1:11" ht="34.9" customHeight="1" thickBot="1" x14ac:dyDescent="0.2">
      <c r="A11" s="9" t="s">
        <v>11</v>
      </c>
      <c r="B11" s="268" t="s">
        <v>21</v>
      </c>
      <c r="C11" s="268"/>
      <c r="D11" s="268"/>
      <c r="E11" s="268"/>
      <c r="F11" s="268"/>
      <c r="G11" s="268"/>
      <c r="I11" s="191" t="s">
        <v>54</v>
      </c>
    </row>
    <row r="12" spans="1:11" ht="47.25" customHeight="1" thickBot="1" x14ac:dyDescent="0.2">
      <c r="A12" s="9" t="s">
        <v>15</v>
      </c>
      <c r="B12" s="268" t="s">
        <v>178</v>
      </c>
      <c r="C12" s="268"/>
      <c r="D12" s="268"/>
      <c r="E12" s="268"/>
      <c r="F12" s="268"/>
      <c r="G12" s="268"/>
      <c r="I12" s="191" t="s">
        <v>54</v>
      </c>
    </row>
    <row r="13" spans="1:11" ht="34.9" customHeight="1" thickBot="1" x14ac:dyDescent="0.2">
      <c r="A13" s="9" t="s">
        <v>16</v>
      </c>
      <c r="B13" s="268" t="s">
        <v>22</v>
      </c>
      <c r="C13" s="268"/>
      <c r="D13" s="268"/>
      <c r="E13" s="268"/>
      <c r="F13" s="268"/>
      <c r="G13" s="268"/>
      <c r="I13" s="191" t="s">
        <v>54</v>
      </c>
    </row>
    <row r="14" spans="1:11" ht="34.9" customHeight="1" thickBot="1" x14ac:dyDescent="0.2">
      <c r="A14" s="9" t="s">
        <v>17</v>
      </c>
      <c r="B14" s="268" t="s">
        <v>23</v>
      </c>
      <c r="C14" s="268"/>
      <c r="D14" s="268"/>
      <c r="E14" s="268"/>
      <c r="F14" s="268"/>
      <c r="G14" s="268"/>
      <c r="I14" s="191" t="s">
        <v>54</v>
      </c>
    </row>
    <row r="15" spans="1:11" ht="48.75" customHeight="1" thickBot="1" x14ac:dyDescent="0.2">
      <c r="A15" s="9" t="s">
        <v>24</v>
      </c>
      <c r="B15" s="268" t="s">
        <v>60</v>
      </c>
      <c r="C15" s="268"/>
      <c r="D15" s="268"/>
      <c r="E15" s="268"/>
      <c r="F15" s="268"/>
      <c r="G15" s="268"/>
      <c r="I15" s="191" t="s">
        <v>58</v>
      </c>
    </row>
    <row r="16" spans="1:11" x14ac:dyDescent="0.15">
      <c r="A16" s="9"/>
      <c r="B16" s="10"/>
      <c r="C16" s="10"/>
      <c r="D16" s="10"/>
      <c r="E16" s="10"/>
      <c r="F16" s="10"/>
      <c r="G16" s="10"/>
      <c r="I16" s="11"/>
    </row>
    <row r="17" spans="2:9" ht="17.25" customHeight="1" x14ac:dyDescent="0.15">
      <c r="B17" s="6" t="s">
        <v>128</v>
      </c>
    </row>
    <row r="18" spans="2:9" ht="17.25" customHeight="1" x14ac:dyDescent="0.15">
      <c r="E18" s="192" t="s">
        <v>57</v>
      </c>
      <c r="F18" s="190"/>
    </row>
    <row r="19" spans="2:9" ht="17.25" customHeight="1" x14ac:dyDescent="0.15">
      <c r="E19" s="18" t="s">
        <v>45</v>
      </c>
      <c r="F19" s="272"/>
      <c r="G19" s="272"/>
    </row>
    <row r="21" spans="2:9" x14ac:dyDescent="0.15">
      <c r="E21" s="143" t="s">
        <v>129</v>
      </c>
      <c r="F21" s="141"/>
      <c r="G21" s="141"/>
    </row>
    <row r="22" spans="2:9" x14ac:dyDescent="0.15">
      <c r="E22" s="143" t="s">
        <v>130</v>
      </c>
      <c r="F22" s="269"/>
      <c r="G22" s="269"/>
      <c r="H22" s="269"/>
      <c r="I22" s="269"/>
    </row>
    <row r="23" spans="2:9" x14ac:dyDescent="0.15">
      <c r="E23" s="143" t="s">
        <v>131</v>
      </c>
      <c r="F23" s="269"/>
      <c r="G23" s="269"/>
      <c r="H23" s="269"/>
      <c r="I23" s="269"/>
    </row>
    <row r="24" spans="2:9" x14ac:dyDescent="0.15">
      <c r="E24" s="143" t="s">
        <v>132</v>
      </c>
      <c r="F24" s="269"/>
      <c r="G24" s="269"/>
      <c r="H24" s="269"/>
      <c r="I24" s="269"/>
    </row>
  </sheetData>
  <sheetProtection algorithmName="SHA-512" hashValue="tVanAARpAIuWIjSlMrVyL0N5629iQyQYbHe3zsWZlQlCZHf65UBLFYrn/KiIdTclNJaUHyKt1tUix+AZm/ExGQ==" saltValue="gLD4B+cPrALUAvlzxpH0kA==" spinCount="100000" sheet="1" objects="1" scenarios="1"/>
  <mergeCells count="17">
    <mergeCell ref="B12:G12"/>
    <mergeCell ref="A1:I1"/>
    <mergeCell ref="B8:G8"/>
    <mergeCell ref="B9:G9"/>
    <mergeCell ref="B10:G10"/>
    <mergeCell ref="B11:G11"/>
    <mergeCell ref="B7:G7"/>
    <mergeCell ref="G3:I3"/>
    <mergeCell ref="G4:I4"/>
    <mergeCell ref="G5:I5"/>
    <mergeCell ref="B13:G13"/>
    <mergeCell ref="B15:G15"/>
    <mergeCell ref="F22:I22"/>
    <mergeCell ref="F23:I23"/>
    <mergeCell ref="F24:I24"/>
    <mergeCell ref="F19:G19"/>
    <mergeCell ref="B14:G14"/>
  </mergeCells>
  <phoneticPr fontId="1"/>
  <dataValidations count="3">
    <dataValidation type="list" allowBlank="1" showInputMessage="1" showErrorMessage="1" sqref="I16" xr:uid="{00000000-0002-0000-0300-000000000000}">
      <formula1>",✔,"</formula1>
    </dataValidation>
    <dataValidation type="list" allowBlank="1" showInputMessage="1" showErrorMessage="1" sqref="I8:I14" xr:uid="{0AF78932-19E0-407B-8182-A35E50E28D0D}">
      <formula1>"　,はい"</formula1>
    </dataValidation>
    <dataValidation type="list" allowBlank="1" showInputMessage="1" showErrorMessage="1" sqref="I15" xr:uid="{96D2B3CE-EBDD-42F8-B86D-56237B6BA6AD}">
      <formula1>"　,該当なし,はい"</formula1>
    </dataValidation>
  </dataValidations>
  <printOptions horizontalCentered="1"/>
  <pageMargins left="0.51181102362204722" right="0.51181102362204722" top="0.55118110236220474" bottom="0.5511811023622047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K25"/>
  <sheetViews>
    <sheetView view="pageBreakPreview" zoomScaleNormal="100" zoomScaleSheetLayoutView="100" workbookViewId="0">
      <selection activeCell="B8" sqref="B8:G8"/>
    </sheetView>
  </sheetViews>
  <sheetFormatPr defaultColWidth="9" defaultRowHeight="13.5" x14ac:dyDescent="0.15"/>
  <cols>
    <col min="1" max="1" width="3.375" style="6" bestFit="1" customWidth="1"/>
    <col min="2" max="5" width="23.625" style="6" customWidth="1"/>
    <col min="6" max="6" width="11" style="6" bestFit="1" customWidth="1"/>
    <col min="7" max="7" width="9.625" style="6" customWidth="1"/>
    <col min="8" max="8" width="3.125" style="6" customWidth="1"/>
    <col min="9" max="9" width="8.375" style="6" bestFit="1" customWidth="1"/>
    <col min="10" max="16384" width="9" style="6"/>
  </cols>
  <sheetData>
    <row r="1" spans="1:11" ht="17.25" x14ac:dyDescent="0.15">
      <c r="A1" s="270" t="s">
        <v>13</v>
      </c>
      <c r="B1" s="270"/>
      <c r="C1" s="270"/>
      <c r="D1" s="270"/>
      <c r="E1" s="270"/>
      <c r="F1" s="270"/>
      <c r="G1" s="270"/>
      <c r="H1" s="270"/>
      <c r="I1" s="270"/>
      <c r="K1" s="6">
        <f>COUNTA(I8:I16)</f>
        <v>9</v>
      </c>
    </row>
    <row r="3" spans="1:11" x14ac:dyDescent="0.15">
      <c r="F3" s="8" t="s">
        <v>5</v>
      </c>
      <c r="G3" s="273" t="str">
        <f>総括表!B6</f>
        <v>・・県</v>
      </c>
      <c r="H3" s="274"/>
      <c r="I3" s="275"/>
    </row>
    <row r="4" spans="1:11" x14ac:dyDescent="0.15">
      <c r="F4" s="8" t="s">
        <v>149</v>
      </c>
      <c r="G4" s="273" t="str">
        <f>総括表!C6</f>
        <v>学校法人○○</v>
      </c>
      <c r="H4" s="274"/>
      <c r="I4" s="275"/>
    </row>
    <row r="5" spans="1:11" x14ac:dyDescent="0.15">
      <c r="F5" s="8" t="s">
        <v>0</v>
      </c>
      <c r="G5" s="273" t="str">
        <f>総括表!D6</f>
        <v>◇◇幼稚園</v>
      </c>
      <c r="H5" s="274"/>
      <c r="I5" s="275"/>
    </row>
    <row r="7" spans="1:11" s="5" customFormat="1" ht="27" customHeight="1" thickBot="1" x14ac:dyDescent="0.2">
      <c r="B7" s="271" t="s">
        <v>56</v>
      </c>
      <c r="C7" s="271"/>
      <c r="D7" s="271"/>
      <c r="E7" s="271"/>
      <c r="F7" s="271"/>
      <c r="G7" s="271"/>
      <c r="I7" s="5" t="s">
        <v>7</v>
      </c>
    </row>
    <row r="8" spans="1:11" ht="49.15" customHeight="1" thickBot="1" x14ac:dyDescent="0.2">
      <c r="A8" s="9" t="s">
        <v>8</v>
      </c>
      <c r="B8" s="268" t="s">
        <v>18</v>
      </c>
      <c r="C8" s="268"/>
      <c r="D8" s="268"/>
      <c r="E8" s="268"/>
      <c r="F8" s="268"/>
      <c r="G8" s="268"/>
      <c r="I8" s="194" t="s">
        <v>54</v>
      </c>
    </row>
    <row r="9" spans="1:11" ht="29.45" customHeight="1" thickBot="1" x14ac:dyDescent="0.2">
      <c r="A9" s="9" t="s">
        <v>9</v>
      </c>
      <c r="B9" s="268" t="s">
        <v>180</v>
      </c>
      <c r="C9" s="268"/>
      <c r="D9" s="268"/>
      <c r="E9" s="268"/>
      <c r="F9" s="268"/>
      <c r="G9" s="268"/>
      <c r="I9" s="194" t="s">
        <v>54</v>
      </c>
    </row>
    <row r="10" spans="1:11" ht="29.45" customHeight="1" thickBot="1" x14ac:dyDescent="0.2">
      <c r="A10" s="9" t="s">
        <v>10</v>
      </c>
      <c r="B10" s="268" t="s">
        <v>20</v>
      </c>
      <c r="C10" s="268"/>
      <c r="D10" s="268"/>
      <c r="E10" s="268"/>
      <c r="F10" s="268"/>
      <c r="G10" s="268"/>
      <c r="I10" s="194" t="s">
        <v>54</v>
      </c>
    </row>
    <row r="11" spans="1:11" ht="29.45" customHeight="1" thickBot="1" x14ac:dyDescent="0.2">
      <c r="A11" s="9" t="s">
        <v>11</v>
      </c>
      <c r="B11" s="268" t="s">
        <v>181</v>
      </c>
      <c r="C11" s="268"/>
      <c r="D11" s="268"/>
      <c r="E11" s="268"/>
      <c r="F11" s="268"/>
      <c r="G11" s="268"/>
      <c r="I11" s="194" t="s">
        <v>54</v>
      </c>
    </row>
    <row r="12" spans="1:11" ht="48.75" customHeight="1" thickBot="1" x14ac:dyDescent="0.2">
      <c r="A12" s="9" t="s">
        <v>15</v>
      </c>
      <c r="B12" s="268" t="s">
        <v>182</v>
      </c>
      <c r="C12" s="268"/>
      <c r="D12" s="268"/>
      <c r="E12" s="268"/>
      <c r="F12" s="268"/>
      <c r="G12" s="268"/>
      <c r="I12" s="194" t="s">
        <v>54</v>
      </c>
    </row>
    <row r="13" spans="1:11" ht="29.45" customHeight="1" thickBot="1" x14ac:dyDescent="0.2">
      <c r="A13" s="9" t="s">
        <v>16</v>
      </c>
      <c r="B13" s="268" t="s">
        <v>22</v>
      </c>
      <c r="C13" s="268"/>
      <c r="D13" s="268"/>
      <c r="E13" s="268"/>
      <c r="F13" s="268"/>
      <c r="G13" s="268"/>
      <c r="I13" s="194" t="s">
        <v>54</v>
      </c>
    </row>
    <row r="14" spans="1:11" ht="29.45" customHeight="1" thickBot="1" x14ac:dyDescent="0.2">
      <c r="A14" s="9" t="s">
        <v>17</v>
      </c>
      <c r="B14" s="268" t="s">
        <v>183</v>
      </c>
      <c r="C14" s="268"/>
      <c r="D14" s="268"/>
      <c r="E14" s="268"/>
      <c r="F14" s="268"/>
      <c r="G14" s="268"/>
      <c r="I14" s="194" t="s">
        <v>54</v>
      </c>
    </row>
    <row r="15" spans="1:11" ht="44.25" customHeight="1" thickBot="1" x14ac:dyDescent="0.2">
      <c r="A15" s="9" t="s">
        <v>24</v>
      </c>
      <c r="B15" s="268" t="s">
        <v>60</v>
      </c>
      <c r="C15" s="268"/>
      <c r="D15" s="268"/>
      <c r="E15" s="268"/>
      <c r="F15" s="268"/>
      <c r="G15" s="268"/>
      <c r="I15" s="194" t="s">
        <v>58</v>
      </c>
    </row>
    <row r="16" spans="1:11" ht="32.25" customHeight="1" thickBot="1" x14ac:dyDescent="0.2">
      <c r="A16" s="9" t="s">
        <v>46</v>
      </c>
      <c r="B16" s="268" t="s">
        <v>59</v>
      </c>
      <c r="C16" s="277"/>
      <c r="D16" s="277"/>
      <c r="E16" s="277"/>
      <c r="F16" s="277"/>
      <c r="G16" s="277"/>
      <c r="I16" s="194" t="s">
        <v>54</v>
      </c>
    </row>
    <row r="17" spans="1:9" ht="29.45" customHeight="1" x14ac:dyDescent="0.15">
      <c r="A17" s="9"/>
      <c r="B17" s="10"/>
      <c r="C17" s="10"/>
      <c r="D17" s="10"/>
      <c r="E17" s="10"/>
      <c r="F17" s="10"/>
      <c r="G17" s="10"/>
      <c r="I17" s="11"/>
    </row>
    <row r="18" spans="1:9" ht="17.25" customHeight="1" x14ac:dyDescent="0.15">
      <c r="B18" s="6" t="s">
        <v>128</v>
      </c>
    </row>
    <row r="19" spans="1:9" ht="17.25" customHeight="1" x14ac:dyDescent="0.15">
      <c r="E19" s="193" t="s">
        <v>57</v>
      </c>
      <c r="F19" s="190"/>
    </row>
    <row r="20" spans="1:9" ht="17.25" customHeight="1" x14ac:dyDescent="0.15">
      <c r="E20" s="18" t="s">
        <v>45</v>
      </c>
      <c r="F20" s="278"/>
      <c r="G20" s="278"/>
    </row>
    <row r="22" spans="1:9" x14ac:dyDescent="0.15">
      <c r="E22" s="143" t="s">
        <v>129</v>
      </c>
      <c r="F22" s="141"/>
      <c r="G22" s="141"/>
    </row>
    <row r="23" spans="1:9" x14ac:dyDescent="0.15">
      <c r="E23" s="143" t="s">
        <v>130</v>
      </c>
      <c r="F23" s="276"/>
      <c r="G23" s="276"/>
      <c r="H23" s="276"/>
      <c r="I23" s="276"/>
    </row>
    <row r="24" spans="1:9" x14ac:dyDescent="0.15">
      <c r="E24" s="143" t="s">
        <v>131</v>
      </c>
      <c r="F24" s="276"/>
      <c r="G24" s="276"/>
      <c r="H24" s="276"/>
      <c r="I24" s="276"/>
    </row>
    <row r="25" spans="1:9" x14ac:dyDescent="0.15">
      <c r="E25" s="143" t="s">
        <v>132</v>
      </c>
      <c r="F25" s="276"/>
      <c r="G25" s="276"/>
      <c r="H25" s="276"/>
      <c r="I25" s="276"/>
    </row>
  </sheetData>
  <sheetProtection algorithmName="SHA-512" hashValue="ZIxpuw3zElPqCkLbs+Y3UvF+LLXKKqswF51/E21zpd7B0xHkB8pwqQMO5d9lbnOW8oA7hIH+NBlGoUS7jlE4hQ==" saltValue="T+jaLiSg6MeSzmXeLTQfBA==" spinCount="100000" sheet="1" objects="1" scenarios="1"/>
  <mergeCells count="18">
    <mergeCell ref="B15:G15"/>
    <mergeCell ref="B10:G10"/>
    <mergeCell ref="B11:G11"/>
    <mergeCell ref="B12:G12"/>
    <mergeCell ref="B13:G13"/>
    <mergeCell ref="B14:G14"/>
    <mergeCell ref="B9:G9"/>
    <mergeCell ref="A1:I1"/>
    <mergeCell ref="G3:I3"/>
    <mergeCell ref="G4:I4"/>
    <mergeCell ref="G5:I5"/>
    <mergeCell ref="B8:G8"/>
    <mergeCell ref="B7:G7"/>
    <mergeCell ref="F23:I23"/>
    <mergeCell ref="F24:I24"/>
    <mergeCell ref="F25:I25"/>
    <mergeCell ref="B16:G16"/>
    <mergeCell ref="F20:G20"/>
  </mergeCells>
  <phoneticPr fontId="1"/>
  <dataValidations count="3">
    <dataValidation type="list" allowBlank="1" showInputMessage="1" showErrorMessage="1" sqref="I17" xr:uid="{00000000-0002-0000-0400-000000000000}">
      <formula1>",✔,"</formula1>
    </dataValidation>
    <dataValidation type="list" allowBlank="1" showInputMessage="1" showErrorMessage="1" sqref="I8:I14" xr:uid="{A59BAAB4-97EB-442B-85A1-B812F4CD4A2E}">
      <formula1>"　,はい"</formula1>
    </dataValidation>
    <dataValidation type="list" allowBlank="1" showInputMessage="1" showErrorMessage="1" sqref="I15:I16" xr:uid="{36423377-F1B0-40E4-A9C1-0879F2368168}">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30976-9CEA-4D8E-A17F-0AEFA460F3B7}">
  <dimension ref="A2:K25"/>
  <sheetViews>
    <sheetView zoomScaleNormal="100" workbookViewId="0">
      <selection activeCell="D3" sqref="D3"/>
    </sheetView>
  </sheetViews>
  <sheetFormatPr defaultRowHeight="21.75" customHeight="1" x14ac:dyDescent="0.15"/>
  <cols>
    <col min="2" max="2" width="15.25" style="2" bestFit="1" customWidth="1"/>
    <col min="3" max="3" width="20.625" style="2" bestFit="1" customWidth="1"/>
    <col min="4" max="4" width="17.75" style="2" bestFit="1" customWidth="1"/>
    <col min="5" max="5" width="3.375" bestFit="1" customWidth="1"/>
    <col min="7" max="7" width="4.625" bestFit="1" customWidth="1"/>
    <col min="8" max="8" width="15.25" bestFit="1" customWidth="1"/>
    <col min="9" max="9" width="17.75" bestFit="1" customWidth="1"/>
    <col min="10" max="10" width="17.375" bestFit="1" customWidth="1"/>
    <col min="11" max="11" width="3.375" bestFit="1" customWidth="1"/>
  </cols>
  <sheetData>
    <row r="2" spans="1:11" ht="21.75" customHeight="1" x14ac:dyDescent="0.15">
      <c r="A2" t="s">
        <v>123</v>
      </c>
    </row>
    <row r="3" spans="1:11" s="133" customFormat="1" ht="31.5" customHeight="1" x14ac:dyDescent="0.15">
      <c r="B3" s="159" t="s">
        <v>161</v>
      </c>
      <c r="C3" s="20" t="s">
        <v>157</v>
      </c>
      <c r="D3" s="20" t="s">
        <v>144</v>
      </c>
      <c r="G3" s="151"/>
      <c r="H3" s="159" t="s">
        <v>162</v>
      </c>
      <c r="I3" s="20" t="s">
        <v>157</v>
      </c>
      <c r="J3" s="20" t="s">
        <v>144</v>
      </c>
      <c r="K3" s="151"/>
    </row>
    <row r="4" spans="1:11" s="133" customFormat="1" ht="21.75" customHeight="1" x14ac:dyDescent="0.15">
      <c r="B4" s="20" t="s">
        <v>37</v>
      </c>
      <c r="C4" s="20" t="s">
        <v>143</v>
      </c>
      <c r="D4" s="20" t="s">
        <v>39</v>
      </c>
      <c r="G4" s="151"/>
      <c r="H4" s="20" t="s">
        <v>37</v>
      </c>
      <c r="I4" s="20" t="s">
        <v>143</v>
      </c>
      <c r="J4" s="20" t="s">
        <v>39</v>
      </c>
      <c r="K4" s="151"/>
    </row>
    <row r="5" spans="1:11" ht="21.75" customHeight="1" x14ac:dyDescent="0.15">
      <c r="A5" s="136" t="s">
        <v>134</v>
      </c>
      <c r="B5" s="145">
        <f>計画書・報告書!J67</f>
        <v>88920</v>
      </c>
      <c r="C5" s="148"/>
      <c r="D5" s="148"/>
      <c r="G5" s="136" t="s">
        <v>134</v>
      </c>
      <c r="H5" s="145">
        <f>計画書・報告書!N67</f>
        <v>94320</v>
      </c>
      <c r="I5" s="148"/>
      <c r="J5" s="148"/>
    </row>
    <row r="6" spans="1:11" ht="21.75" customHeight="1" x14ac:dyDescent="0.15">
      <c r="A6" s="136" t="s">
        <v>135</v>
      </c>
      <c r="B6" s="145">
        <f>計画書・報告書!S67</f>
        <v>88920</v>
      </c>
      <c r="C6" s="148"/>
      <c r="D6" s="148"/>
      <c r="G6" s="136" t="s">
        <v>135</v>
      </c>
      <c r="H6" s="145">
        <f>計画書・報告書!W67</f>
        <v>94320</v>
      </c>
      <c r="I6" s="148"/>
      <c r="J6" s="148"/>
    </row>
    <row r="7" spans="1:11" ht="21.75" customHeight="1" x14ac:dyDescent="0.15">
      <c r="A7" s="136" t="s">
        <v>142</v>
      </c>
      <c r="B7" s="145">
        <f>SUM(B5:B6)</f>
        <v>177840</v>
      </c>
      <c r="C7" s="145">
        <f>ROUNDDOWN(B7*3/4,-3)</f>
        <v>133000</v>
      </c>
      <c r="D7" s="145">
        <f>ROUNDDOWN(IF(総括表!F6=2,'交付申請額（上限額）の算定'!K12*2,IF(総括表!F6=3,'交付申請額（上限額）の算定'!K12,"0")),-3)</f>
        <v>0</v>
      </c>
      <c r="G7" s="136" t="s">
        <v>142</v>
      </c>
      <c r="H7" s="145">
        <f>SUM(H5:H6)</f>
        <v>188640</v>
      </c>
      <c r="I7" s="145">
        <f>ROUNDDOWN(H7*3/4,-3)</f>
        <v>141000</v>
      </c>
      <c r="J7" s="145">
        <f>D9</f>
        <v>0</v>
      </c>
    </row>
    <row r="8" spans="1:11" ht="21.75" customHeight="1" thickBot="1" x14ac:dyDescent="0.2">
      <c r="H8" s="2"/>
      <c r="I8" s="2"/>
      <c r="J8" s="2"/>
    </row>
    <row r="9" spans="1:11" ht="21.75" customHeight="1" thickBot="1" x14ac:dyDescent="0.2">
      <c r="C9" s="146" t="s">
        <v>146</v>
      </c>
      <c r="D9" s="147">
        <f>ROUNDDOWN(MIN(C7:D7),-3)</f>
        <v>0</v>
      </c>
      <c r="E9" s="144" t="s">
        <v>49</v>
      </c>
      <c r="H9" s="2"/>
      <c r="I9" s="146" t="s">
        <v>152</v>
      </c>
      <c r="J9" s="147">
        <f>ROUNDDOWN(MIN(I7:J7),-3)</f>
        <v>0</v>
      </c>
      <c r="K9" s="144" t="s">
        <v>49</v>
      </c>
    </row>
    <row r="10" spans="1:11" ht="21.75" customHeight="1" x14ac:dyDescent="0.15">
      <c r="C10" s="279" t="s">
        <v>145</v>
      </c>
      <c r="D10" s="279"/>
      <c r="H10" s="2"/>
      <c r="I10" s="279" t="s">
        <v>145</v>
      </c>
      <c r="J10" s="279"/>
    </row>
    <row r="11" spans="1:11" ht="21.75" customHeight="1" x14ac:dyDescent="0.15">
      <c r="H11" s="2"/>
      <c r="I11" s="2"/>
      <c r="J11" s="2"/>
    </row>
    <row r="13" spans="1:11" ht="21.75" customHeight="1" x14ac:dyDescent="0.15">
      <c r="A13" t="s">
        <v>124</v>
      </c>
    </row>
    <row r="14" spans="1:11" s="133" customFormat="1" ht="27" x14ac:dyDescent="0.15">
      <c r="B14" s="159" t="s">
        <v>161</v>
      </c>
      <c r="C14" s="20" t="s">
        <v>157</v>
      </c>
      <c r="D14" s="20" t="s">
        <v>144</v>
      </c>
      <c r="G14" s="151"/>
      <c r="H14" s="159" t="s">
        <v>162</v>
      </c>
      <c r="I14" s="20" t="s">
        <v>157</v>
      </c>
      <c r="J14" s="20" t="s">
        <v>144</v>
      </c>
      <c r="K14" s="151"/>
    </row>
    <row r="15" spans="1:11" s="133" customFormat="1" ht="21.75" customHeight="1" x14ac:dyDescent="0.15">
      <c r="B15" s="20" t="s">
        <v>37</v>
      </c>
      <c r="C15" s="20" t="s">
        <v>143</v>
      </c>
      <c r="D15" s="20" t="s">
        <v>39</v>
      </c>
      <c r="G15" s="151"/>
      <c r="H15" s="20" t="s">
        <v>37</v>
      </c>
      <c r="I15" s="20" t="s">
        <v>143</v>
      </c>
      <c r="J15" s="20" t="s">
        <v>39</v>
      </c>
      <c r="K15" s="151"/>
    </row>
    <row r="16" spans="1:11" ht="21.75" customHeight="1" x14ac:dyDescent="0.15">
      <c r="A16" s="136" t="s">
        <v>136</v>
      </c>
      <c r="B16" s="145">
        <f>計画書・報告書!AB67</f>
        <v>102853.33333333333</v>
      </c>
      <c r="C16" s="148"/>
      <c r="D16" s="148"/>
      <c r="G16" s="136" t="s">
        <v>136</v>
      </c>
      <c r="H16" s="145">
        <f>計画書・報告書!AF67</f>
        <v>21120</v>
      </c>
      <c r="I16" s="148"/>
      <c r="J16" s="148"/>
    </row>
    <row r="17" spans="1:11" ht="21.75" customHeight="1" x14ac:dyDescent="0.15">
      <c r="A17" s="136" t="s">
        <v>137</v>
      </c>
      <c r="B17" s="145">
        <f>計画書・報告書!AK67</f>
        <v>102853.33333333333</v>
      </c>
      <c r="C17" s="148"/>
      <c r="D17" s="148"/>
      <c r="G17" s="136" t="s">
        <v>137</v>
      </c>
      <c r="H17" s="145">
        <f>計画書・報告書!AO67</f>
        <v>85320</v>
      </c>
      <c r="I17" s="148"/>
      <c r="J17" s="148"/>
    </row>
    <row r="18" spans="1:11" ht="21.75" customHeight="1" x14ac:dyDescent="0.15">
      <c r="A18" s="136" t="s">
        <v>138</v>
      </c>
      <c r="B18" s="145">
        <f>計画書・報告書!AT67</f>
        <v>102853.33333333333</v>
      </c>
      <c r="C18" s="148"/>
      <c r="D18" s="148"/>
      <c r="G18" s="136" t="s">
        <v>138</v>
      </c>
      <c r="H18" s="145">
        <f>計画書・報告書!AX67</f>
        <v>105320</v>
      </c>
      <c r="I18" s="148"/>
      <c r="J18" s="148"/>
    </row>
    <row r="19" spans="1:11" ht="21.75" customHeight="1" x14ac:dyDescent="0.15">
      <c r="A19" s="136" t="s">
        <v>139</v>
      </c>
      <c r="B19" s="145">
        <f>計画書・報告書!BC67</f>
        <v>102853.33333333333</v>
      </c>
      <c r="C19" s="148"/>
      <c r="D19" s="148"/>
      <c r="G19" s="136" t="s">
        <v>139</v>
      </c>
      <c r="H19" s="145">
        <f>計画書・報告書!BG67</f>
        <v>21120</v>
      </c>
      <c r="I19" s="148"/>
      <c r="J19" s="148"/>
    </row>
    <row r="20" spans="1:11" ht="21.75" customHeight="1" x14ac:dyDescent="0.15">
      <c r="A20" s="136" t="s">
        <v>140</v>
      </c>
      <c r="B20" s="145">
        <f>計画書・報告書!BL67</f>
        <v>102853.33333333333</v>
      </c>
      <c r="C20" s="148"/>
      <c r="D20" s="148"/>
      <c r="G20" s="136" t="s">
        <v>140</v>
      </c>
      <c r="H20" s="145">
        <f>計画書・報告書!BP67</f>
        <v>85320</v>
      </c>
      <c r="I20" s="148"/>
      <c r="J20" s="148"/>
    </row>
    <row r="21" spans="1:11" ht="21.75" customHeight="1" x14ac:dyDescent="0.15">
      <c r="A21" s="136" t="s">
        <v>141</v>
      </c>
      <c r="B21" s="145">
        <f>計画書・報告書!BU67</f>
        <v>102853.33333333333</v>
      </c>
      <c r="C21" s="148"/>
      <c r="D21" s="148"/>
      <c r="G21" s="136" t="s">
        <v>141</v>
      </c>
      <c r="H21" s="145">
        <f>計画書・報告書!BY67</f>
        <v>105320</v>
      </c>
      <c r="I21" s="148"/>
      <c r="J21" s="148"/>
    </row>
    <row r="22" spans="1:11" ht="21.75" customHeight="1" x14ac:dyDescent="0.15">
      <c r="A22" s="136" t="s">
        <v>142</v>
      </c>
      <c r="B22" s="145">
        <f>SUM(B16:B21)</f>
        <v>617120</v>
      </c>
      <c r="C22" s="145">
        <f>ROUNDDOWN(B22*3/4,-3)</f>
        <v>462000</v>
      </c>
      <c r="D22" s="145">
        <f>'交付申請額（上限額）の算定'!G15-【作業不要】交付額の算定!D7</f>
        <v>171000</v>
      </c>
      <c r="G22" s="136" t="s">
        <v>142</v>
      </c>
      <c r="H22" s="145">
        <f>SUM(H16:H21)</f>
        <v>423520</v>
      </c>
      <c r="I22" s="145">
        <f>ROUNDDOWN(H22*3/4,-3)</f>
        <v>317000</v>
      </c>
      <c r="J22" s="145">
        <f>D24</f>
        <v>171000</v>
      </c>
    </row>
    <row r="23" spans="1:11" ht="21.75" customHeight="1" thickBot="1" x14ac:dyDescent="0.2">
      <c r="H23" s="2"/>
      <c r="I23" s="2"/>
      <c r="J23" s="2"/>
    </row>
    <row r="24" spans="1:11" ht="21.75" customHeight="1" thickBot="1" x14ac:dyDescent="0.2">
      <c r="C24" s="146" t="s">
        <v>146</v>
      </c>
      <c r="D24" s="147">
        <f>ROUNDDOWN(MIN(C22:D22),-3)</f>
        <v>171000</v>
      </c>
      <c r="E24" s="144" t="s">
        <v>49</v>
      </c>
      <c r="H24" s="2"/>
      <c r="I24" s="146" t="s">
        <v>152</v>
      </c>
      <c r="J24" s="147">
        <f>ROUNDDOWN(MIN(I22:J22),-3)</f>
        <v>171000</v>
      </c>
      <c r="K24" s="144" t="s">
        <v>49</v>
      </c>
    </row>
    <row r="25" spans="1:11" ht="21.75" customHeight="1" x14ac:dyDescent="0.15">
      <c r="C25" s="279" t="s">
        <v>145</v>
      </c>
      <c r="D25" s="279"/>
      <c r="H25" s="2"/>
      <c r="I25" s="279" t="s">
        <v>145</v>
      </c>
      <c r="J25" s="279"/>
    </row>
  </sheetData>
  <sheetProtection algorithmName="SHA-512" hashValue="5wgQei9G0UsnG3OseIq5y4ZHAaLhm10QE75ulJ4AFqbEaQ+/gFHLCO1haq6+I75+HdysDUgMX64mB/i2TpeTWA==" saltValue="T/jmVIYZjlu0X+z6dDl/7g==" spinCount="100000" sheet="1" objects="1" scenarios="1"/>
  <mergeCells count="4">
    <mergeCell ref="C10:D10"/>
    <mergeCell ref="C25:D25"/>
    <mergeCell ref="I10:J10"/>
    <mergeCell ref="I25:J25"/>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82DD6-BD58-4CD8-A934-3A31CE5C60DD}">
  <sheetPr>
    <pageSetUpPr fitToPage="1"/>
  </sheetPr>
  <dimension ref="B2:L29"/>
  <sheetViews>
    <sheetView zoomScaleNormal="100" workbookViewId="0">
      <selection activeCell="B1" sqref="B1"/>
    </sheetView>
  </sheetViews>
  <sheetFormatPr defaultRowHeight="13.5" x14ac:dyDescent="0.15"/>
  <cols>
    <col min="1" max="1" width="2.875" customWidth="1"/>
    <col min="2" max="2" width="16.625" bestFit="1" customWidth="1"/>
    <col min="3" max="3" width="24" customWidth="1"/>
    <col min="4" max="4" width="24" style="151" customWidth="1"/>
    <col min="5" max="5" width="8.5" style="1" bestFit="1" customWidth="1"/>
    <col min="6" max="6" width="5.25" bestFit="1" customWidth="1"/>
    <col min="7" max="7" width="8.5" bestFit="1" customWidth="1"/>
    <col min="8" max="8" width="5.25" bestFit="1" customWidth="1"/>
    <col min="9" max="9" width="4.5" bestFit="1" customWidth="1"/>
    <col min="10" max="10" width="5.25" bestFit="1" customWidth="1"/>
    <col min="11" max="11" width="13" bestFit="1" customWidth="1"/>
    <col min="12" max="12" width="5.25" bestFit="1" customWidth="1"/>
  </cols>
  <sheetData>
    <row r="2" spans="2:11" x14ac:dyDescent="0.15">
      <c r="B2" s="152" t="s">
        <v>123</v>
      </c>
    </row>
    <row r="3" spans="2:11" x14ac:dyDescent="0.15">
      <c r="B3" s="139" t="s">
        <v>97</v>
      </c>
    </row>
    <row r="4" spans="2:11" ht="13.5" customHeight="1" x14ac:dyDescent="0.15">
      <c r="B4" s="204" t="s">
        <v>149</v>
      </c>
      <c r="C4" s="204" t="s">
        <v>0</v>
      </c>
      <c r="D4" s="195" t="s">
        <v>119</v>
      </c>
      <c r="E4" s="196" t="s">
        <v>160</v>
      </c>
      <c r="F4" s="197"/>
      <c r="G4" s="196" t="s">
        <v>116</v>
      </c>
      <c r="H4" s="197"/>
      <c r="I4" s="202" t="s">
        <v>150</v>
      </c>
      <c r="J4" s="204"/>
      <c r="K4" s="202" t="s">
        <v>113</v>
      </c>
    </row>
    <row r="5" spans="2:11" x14ac:dyDescent="0.15">
      <c r="B5" s="204"/>
      <c r="C5" s="204"/>
      <c r="D5" s="195"/>
      <c r="E5" s="198"/>
      <c r="F5" s="199"/>
      <c r="G5" s="198"/>
      <c r="H5" s="199"/>
      <c r="I5" s="204"/>
      <c r="J5" s="204"/>
      <c r="K5" s="202"/>
    </row>
    <row r="6" spans="2:11" x14ac:dyDescent="0.15">
      <c r="B6" s="204"/>
      <c r="C6" s="204"/>
      <c r="D6" s="195"/>
      <c r="E6" s="200"/>
      <c r="F6" s="201"/>
      <c r="G6" s="200"/>
      <c r="H6" s="201"/>
      <c r="I6" s="204"/>
      <c r="J6" s="204"/>
      <c r="K6" s="202"/>
    </row>
    <row r="7" spans="2:11" ht="33.75" customHeight="1" x14ac:dyDescent="0.15">
      <c r="B7" s="136" t="str">
        <f>総括表!C6</f>
        <v>学校法人○○</v>
      </c>
      <c r="C7" s="136" t="str">
        <f>総括表!D6</f>
        <v>◇◇幼稚園</v>
      </c>
      <c r="D7" s="149">
        <f>総括表!E6</f>
        <v>1234567890</v>
      </c>
      <c r="E7" s="154">
        <f>ROUNDDOWN(【作業不要】交付額の算定!B7,0)</f>
        <v>177840</v>
      </c>
      <c r="F7" s="138" t="s">
        <v>49</v>
      </c>
      <c r="G7" s="137">
        <f>総括表!M6</f>
        <v>0</v>
      </c>
      <c r="H7" s="138" t="s">
        <v>117</v>
      </c>
      <c r="I7" s="137">
        <f>総括表!F6</f>
        <v>8</v>
      </c>
      <c r="J7" s="138" t="s">
        <v>112</v>
      </c>
      <c r="K7" s="131" t="str">
        <f>総括表!K6</f>
        <v>なし</v>
      </c>
    </row>
    <row r="9" spans="2:11" x14ac:dyDescent="0.15">
      <c r="B9" s="153" t="s">
        <v>124</v>
      </c>
    </row>
    <row r="10" spans="2:11" x14ac:dyDescent="0.15">
      <c r="B10" s="139" t="s">
        <v>97</v>
      </c>
    </row>
    <row r="11" spans="2:11" ht="13.5" customHeight="1" x14ac:dyDescent="0.15">
      <c r="B11" s="204" t="s">
        <v>149</v>
      </c>
      <c r="C11" s="204" t="s">
        <v>0</v>
      </c>
      <c r="D11" s="195" t="s">
        <v>119</v>
      </c>
      <c r="E11" s="196" t="s">
        <v>160</v>
      </c>
      <c r="F11" s="197"/>
      <c r="G11" s="196" t="s">
        <v>118</v>
      </c>
      <c r="H11" s="197"/>
      <c r="I11" s="202" t="s">
        <v>151</v>
      </c>
      <c r="J11" s="204"/>
      <c r="K11" s="202" t="s">
        <v>113</v>
      </c>
    </row>
    <row r="12" spans="2:11" x14ac:dyDescent="0.15">
      <c r="B12" s="204"/>
      <c r="C12" s="204"/>
      <c r="D12" s="195"/>
      <c r="E12" s="198"/>
      <c r="F12" s="199"/>
      <c r="G12" s="198"/>
      <c r="H12" s="199"/>
      <c r="I12" s="204"/>
      <c r="J12" s="204"/>
      <c r="K12" s="202"/>
    </row>
    <row r="13" spans="2:11" x14ac:dyDescent="0.15">
      <c r="B13" s="204"/>
      <c r="C13" s="204"/>
      <c r="D13" s="195"/>
      <c r="E13" s="200"/>
      <c r="F13" s="201"/>
      <c r="G13" s="200"/>
      <c r="H13" s="201"/>
      <c r="I13" s="204"/>
      <c r="J13" s="204"/>
      <c r="K13" s="202"/>
    </row>
    <row r="14" spans="2:11" ht="33.75" customHeight="1" x14ac:dyDescent="0.15">
      <c r="B14" s="136" t="str">
        <f>総括表!C6</f>
        <v>学校法人○○</v>
      </c>
      <c r="C14" s="136" t="str">
        <f>総括表!D6</f>
        <v>◇◇幼稚園</v>
      </c>
      <c r="D14" s="149">
        <f>総括表!E6</f>
        <v>1234567890</v>
      </c>
      <c r="E14" s="154">
        <f>ROUNDDOWN(【作業不要】交付額の算定!B22,0)</f>
        <v>617120</v>
      </c>
      <c r="F14" s="138" t="s">
        <v>49</v>
      </c>
      <c r="G14" s="137">
        <f>総括表!N6</f>
        <v>171</v>
      </c>
      <c r="H14" s="138" t="s">
        <v>117</v>
      </c>
      <c r="I14" s="137">
        <f>総括表!F6</f>
        <v>8</v>
      </c>
      <c r="J14" s="138" t="s">
        <v>112</v>
      </c>
      <c r="K14" s="131" t="str">
        <f>総括表!K6</f>
        <v>なし</v>
      </c>
    </row>
    <row r="17" spans="2:12" x14ac:dyDescent="0.15">
      <c r="B17" s="153" t="s">
        <v>123</v>
      </c>
    </row>
    <row r="18" spans="2:12" x14ac:dyDescent="0.15">
      <c r="B18" s="139" t="s">
        <v>115</v>
      </c>
    </row>
    <row r="19" spans="2:12" ht="13.5" customHeight="1" x14ac:dyDescent="0.15">
      <c r="B19" s="204" t="s">
        <v>149</v>
      </c>
      <c r="C19" s="204" t="s">
        <v>0</v>
      </c>
      <c r="D19" s="195" t="s">
        <v>119</v>
      </c>
      <c r="E19" s="196" t="s">
        <v>153</v>
      </c>
      <c r="F19" s="197"/>
      <c r="G19" s="196" t="s">
        <v>160</v>
      </c>
      <c r="H19" s="197"/>
      <c r="I19" s="196" t="s">
        <v>122</v>
      </c>
      <c r="J19" s="197"/>
      <c r="K19" s="196" t="s">
        <v>156</v>
      </c>
      <c r="L19" s="197"/>
    </row>
    <row r="20" spans="2:12" x14ac:dyDescent="0.15">
      <c r="B20" s="204"/>
      <c r="C20" s="204"/>
      <c r="D20" s="195"/>
      <c r="E20" s="198"/>
      <c r="F20" s="199"/>
      <c r="G20" s="198"/>
      <c r="H20" s="199"/>
      <c r="I20" s="198"/>
      <c r="J20" s="199"/>
      <c r="K20" s="198"/>
      <c r="L20" s="199"/>
    </row>
    <row r="21" spans="2:12" x14ac:dyDescent="0.15">
      <c r="B21" s="204"/>
      <c r="C21" s="204"/>
      <c r="D21" s="195"/>
      <c r="E21" s="200"/>
      <c r="F21" s="201"/>
      <c r="G21" s="200"/>
      <c r="H21" s="201"/>
      <c r="I21" s="200"/>
      <c r="J21" s="201"/>
      <c r="K21" s="200"/>
      <c r="L21" s="201"/>
    </row>
    <row r="22" spans="2:12" ht="33" customHeight="1" x14ac:dyDescent="0.15">
      <c r="B22" s="136" t="str">
        <f>総括表!C6</f>
        <v>学校法人○○</v>
      </c>
      <c r="C22" s="136" t="str">
        <f>総括表!D6</f>
        <v>◇◇幼稚園</v>
      </c>
      <c r="D22" s="150">
        <f>総括表!E6</f>
        <v>1234567890</v>
      </c>
      <c r="E22" s="155">
        <f>G7</f>
        <v>0</v>
      </c>
      <c r="F22" s="155" t="s">
        <v>154</v>
      </c>
      <c r="G22" s="154">
        <f>ROUNDDOWN(【作業不要】交付額の算定!H7,0)</f>
        <v>188640</v>
      </c>
      <c r="H22" s="138" t="s">
        <v>49</v>
      </c>
      <c r="I22" s="63">
        <f>【作業不要】交付額の算定!J9/1000</f>
        <v>0</v>
      </c>
      <c r="J22" s="138" t="s">
        <v>117</v>
      </c>
      <c r="K22" s="63">
        <f>E22-I22</f>
        <v>0</v>
      </c>
      <c r="L22" s="138" t="s">
        <v>117</v>
      </c>
    </row>
    <row r="23" spans="2:12" x14ac:dyDescent="0.15">
      <c r="E23"/>
      <c r="G23" s="1"/>
    </row>
    <row r="24" spans="2:12" x14ac:dyDescent="0.15">
      <c r="B24" s="153" t="s">
        <v>124</v>
      </c>
      <c r="E24"/>
      <c r="G24" s="1"/>
    </row>
    <row r="25" spans="2:12" x14ac:dyDescent="0.15">
      <c r="B25" s="139" t="s">
        <v>115</v>
      </c>
      <c r="E25"/>
      <c r="G25" s="1"/>
    </row>
    <row r="26" spans="2:12" ht="13.5" customHeight="1" x14ac:dyDescent="0.15">
      <c r="B26" s="204" t="s">
        <v>149</v>
      </c>
      <c r="C26" s="204" t="s">
        <v>0</v>
      </c>
      <c r="D26" s="195" t="s">
        <v>119</v>
      </c>
      <c r="E26" s="196" t="s">
        <v>155</v>
      </c>
      <c r="F26" s="197"/>
      <c r="G26" s="196" t="s">
        <v>160</v>
      </c>
      <c r="H26" s="197"/>
      <c r="I26" s="196" t="s">
        <v>125</v>
      </c>
      <c r="J26" s="197"/>
      <c r="K26" s="196" t="s">
        <v>156</v>
      </c>
      <c r="L26" s="197"/>
    </row>
    <row r="27" spans="2:12" x14ac:dyDescent="0.15">
      <c r="B27" s="204"/>
      <c r="C27" s="204"/>
      <c r="D27" s="195"/>
      <c r="E27" s="198"/>
      <c r="F27" s="199"/>
      <c r="G27" s="198"/>
      <c r="H27" s="199"/>
      <c r="I27" s="198"/>
      <c r="J27" s="199"/>
      <c r="K27" s="198"/>
      <c r="L27" s="199"/>
    </row>
    <row r="28" spans="2:12" x14ac:dyDescent="0.15">
      <c r="B28" s="204"/>
      <c r="C28" s="204"/>
      <c r="D28" s="195"/>
      <c r="E28" s="200"/>
      <c r="F28" s="201"/>
      <c r="G28" s="200"/>
      <c r="H28" s="201"/>
      <c r="I28" s="200"/>
      <c r="J28" s="201"/>
      <c r="K28" s="200"/>
      <c r="L28" s="201"/>
    </row>
    <row r="29" spans="2:12" ht="33.75" customHeight="1" x14ac:dyDescent="0.15">
      <c r="B29" s="136" t="str">
        <f>総括表!C6</f>
        <v>学校法人○○</v>
      </c>
      <c r="C29" s="136" t="str">
        <f>総括表!D6</f>
        <v>◇◇幼稚園</v>
      </c>
      <c r="D29" s="150">
        <f>総括表!E6</f>
        <v>1234567890</v>
      </c>
      <c r="E29" s="155">
        <f>G14</f>
        <v>171</v>
      </c>
      <c r="F29" s="155" t="s">
        <v>154</v>
      </c>
      <c r="G29" s="154">
        <f>ROUNDDOWN(【作業不要】交付額の算定!H22,0)</f>
        <v>423520</v>
      </c>
      <c r="H29" s="138" t="s">
        <v>49</v>
      </c>
      <c r="I29" s="63">
        <f>【作業不要】交付額の算定!J24/1000</f>
        <v>171</v>
      </c>
      <c r="J29" s="138" t="s">
        <v>117</v>
      </c>
      <c r="K29" s="63">
        <f>E29-I29</f>
        <v>0</v>
      </c>
      <c r="L29" s="138" t="s">
        <v>117</v>
      </c>
    </row>
  </sheetData>
  <sheetProtection algorithmName="SHA-512" hashValue="kCecl10QjGwCI/OW/ixfLJcLXQzFU7D3yNBYXZ1JMsnh3OpYVqeAUCCZHTTQX6mkrlOZL++aiYlUqw6m5zKLpw==" saltValue="esdBc3VUi6OqCUmn4TavuQ==" spinCount="100000" sheet="1" objects="1" scenarios="1"/>
  <mergeCells count="28">
    <mergeCell ref="D19:D21"/>
    <mergeCell ref="B26:B28"/>
    <mergeCell ref="C26:C28"/>
    <mergeCell ref="D26:D28"/>
    <mergeCell ref="I26:J28"/>
    <mergeCell ref="B19:B21"/>
    <mergeCell ref="C19:C21"/>
    <mergeCell ref="G19:H21"/>
    <mergeCell ref="G26:H28"/>
    <mergeCell ref="E19:F21"/>
    <mergeCell ref="E26:F28"/>
    <mergeCell ref="K19:L21"/>
    <mergeCell ref="K26:L28"/>
    <mergeCell ref="K11:K13"/>
    <mergeCell ref="G4:H6"/>
    <mergeCell ref="G11:H13"/>
    <mergeCell ref="I19:J21"/>
    <mergeCell ref="I11:J13"/>
    <mergeCell ref="K4:K6"/>
    <mergeCell ref="I4:J6"/>
    <mergeCell ref="E4:F6"/>
    <mergeCell ref="E11:F13"/>
    <mergeCell ref="B4:B6"/>
    <mergeCell ref="C4:C6"/>
    <mergeCell ref="D4:D6"/>
    <mergeCell ref="B11:B13"/>
    <mergeCell ref="C11:C13"/>
    <mergeCell ref="D11:D13"/>
  </mergeCells>
  <phoneticPr fontId="1"/>
  <pageMargins left="0.70866141732283472" right="0.70866141732283472" top="0.74803149606299213" bottom="0.74803149606299213" header="0.31496062992125984" footer="0.31496062992125984"/>
  <pageSetup paperSize="9"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総括表</vt:lpstr>
      <vt:lpstr>交付申請額（上限額）の算定</vt:lpstr>
      <vt:lpstr>計画書・報告書</vt:lpstr>
      <vt:lpstr>チェックリスト（申請時）</vt:lpstr>
      <vt:lpstr>チェックリスト（実績報告時）</vt:lpstr>
      <vt:lpstr>【作業不要】交付額の算定</vt:lpstr>
      <vt:lpstr>【都道府県用】総括表（様式貼付用）</vt:lpstr>
      <vt:lpstr>'チェックリスト（実績報告時）'!Print_Area</vt:lpstr>
      <vt:lpstr>'チェックリスト（申請時）'!Print_Area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小笠原義人</cp:lastModifiedBy>
  <cp:lastPrinted>2022-01-24T01:09:49Z</cp:lastPrinted>
  <dcterms:created xsi:type="dcterms:W3CDTF">2011-06-14T05:32:50Z</dcterms:created>
  <dcterms:modified xsi:type="dcterms:W3CDTF">2022-01-24T02:06:39Z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